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445" tabRatio="825" activeTab="1"/>
  </bookViews>
  <sheets>
    <sheet name="CanDoiKeToan" sheetId="1" r:id="rId1"/>
    <sheet name="KetQuaKinhDoanh" sheetId="2" r:id="rId2"/>
    <sheet name="Luuchuyentiente" sheetId="3" r:id="rId3"/>
    <sheet name="Candoiphatsinh" sheetId="4" r:id="rId4"/>
  </sheets>
  <definedNames/>
  <calcPr fullCalcOnLoad="1"/>
</workbook>
</file>

<file path=xl/sharedStrings.xml><?xml version="1.0" encoding="utf-8"?>
<sst xmlns="http://schemas.openxmlformats.org/spreadsheetml/2006/main" count="490" uniqueCount="412">
  <si>
    <t>BẢNG CÂN ĐỐI KẾ TOÁN</t>
  </si>
  <si>
    <t>TÀI SẢN</t>
  </si>
  <si>
    <t>Thuyết minh</t>
  </si>
  <si>
    <t>A – TÀI SẢN NGẮN HẠN (100=110+120+130+140+150)</t>
  </si>
  <si>
    <t>I. Tiền và các khoản tương đương tiền</t>
  </si>
  <si>
    <t>V.01</t>
  </si>
  <si>
    <t>II. Các khoản đầu tư tài chính ngắn hạn</t>
  </si>
  <si>
    <t>V.02</t>
  </si>
  <si>
    <t xml:space="preserve">  1. Đầu tư ngắn hạn</t>
  </si>
  <si>
    <t xml:space="preserve">  2. Dự phòng giảm giá đầu tư ngắn hạn (*) (2)</t>
  </si>
  <si>
    <t>III. Các khoản phải thu ngắn hạn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</si>
  <si>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</si>
  <si>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</si>
  <si>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</si>
  <si>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</si>
  <si>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</si>
  <si>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</si>
  <si>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phải thu ngắn hạn khó đòi (*)</t>
  </si>
  <si>
    <t>IV. Hàng tồn kho</t>
  </si>
  <si>
    <t xml:space="preserve">  1. Hàng tồn kho</t>
  </si>
  <si>
    <t>V.04</t>
  </si>
  <si>
    <t xml:space="preserve">  2. Dự phòng giảm giá hàng tồn kho (*)</t>
  </si>
  <si>
    <t>V. 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</si>
  <si>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</si>
  <si>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</si>
  <si>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</si>
  <si>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>V.05</t>
  </si>
  <si>
    <t>B - TÀI SẢN DÀI HẠN (200 = 210 + 220 + 240 + 250 + 260)</t>
  </si>
  <si>
    <t xml:space="preserve">I-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</si>
  <si>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</si>
  <si>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</si>
  <si>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</si>
  <si>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</si>
  <si>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</si>
  <si>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</si>
  <si>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 (*)</t>
  </si>
  <si>
    <t>II. Tài sản cố định</t>
  </si>
  <si>
    <t xml:space="preserve">  1. Tài sản cố định hữu hình</t>
  </si>
  <si>
    <t>V.08</t>
  </si>
  <si>
    <t xml:space="preserve">      - Nguyên giá</t>
  </si>
  <si>
    <t xml:space="preserve">      - Giá trị hao mòn luỹ kế (*)</t>
  </si>
  <si>
    <t xml:space="preserve">  2. Tài sản cố định thuê tài chính</t>
  </si>
  <si>
    <t>V.09</t>
  </si>
  <si>
    <t xml:space="preserve">  3. Tài sản cố định vô hình</t>
  </si>
  <si>
    <t>V.10</t>
  </si>
  <si>
    <t xml:space="preserve">  4. Chi phí xây dựng cơ bản dở dang</t>
  </si>
  <si>
    <t>V.11</t>
  </si>
  <si>
    <t>III. Bất động sản đầu tư</t>
  </si>
  <si>
    <t>V.12</t>
  </si>
  <si>
    <t>IV. Các khoản đầu tư tài chính dài hạn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</si>
  <si>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</si>
  <si>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</si>
  <si>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</si>
  <si>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>V.13</t>
  </si>
  <si>
    <t xml:space="preserve">  4. Dự phòng giảm giá đầu tư tài chính dài hạn (*)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</si>
  <si>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</si>
  <si>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</si>
  <si>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</si>
  <si>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</si>
  <si>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</si>
  <si>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</si>
  <si>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 (270 = 100 + 200)</t>
  </si>
  <si>
    <t>NGUỒN VỐN</t>
  </si>
  <si>
    <t>A – NỢ PHẢI TRẢ (300 = 310 + 330)</t>
  </si>
  <si>
    <t>I. Nợ ngắn hạn</t>
  </si>
  <si>
    <t xml:space="preserve">  1. Vay và nợ ngắn hạn</t>
  </si>
  <si>
    <t>V.15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</si>
  <si>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</si>
  <si>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</si>
  <si>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</si>
  <si>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</si>
  <si>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</si>
  <si>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</si>
  <si>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</si>
  <si>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</si>
  <si>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</si>
  <si>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</si>
  <si>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>V.18</t>
  </si>
  <si>
    <t xml:space="preserve">  10. Dự phòng phải trả ngắn hạn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</si>
  <si>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</si>
  <si>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</si>
  <si>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</si>
  <si>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</si>
  <si>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</si>
  <si>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</si>
  <si>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</si>
  <si>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 </t>
  </si>
  <si>
    <t xml:space="preserve">  6. Dự phòng trợ cấp mất việc làm</t>
  </si>
  <si>
    <t xml:space="preserve">  7.Dự phòng phải trả dài hạn</t>
  </si>
  <si>
    <t>B - VỐN CHỦ SỞ HỮU (400 = 410 + 430)</t>
  </si>
  <si>
    <t>I. Vốn chủ sở hữu</t>
  </si>
  <si>
    <t>V.22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</si>
  <si>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</si>
  <si>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</si>
  <si>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</si>
  <si>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4. Cổ phiếu quỹ (*)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</si>
  <si>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</si>
  <si>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</si>
  <si>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</si>
  <si>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</si>
  <si>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</si>
  <si>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 10. Lợi nhuận sau thuế chưa phân phối</t>
  </si>
  <si>
    <t xml:space="preserve">  11. Nguồn vốn đầu tư XDCB</t>
  </si>
  <si>
    <t>II. Nguồn kinh phí và quỹ khác</t>
  </si>
  <si>
    <t>V.23</t>
  </si>
  <si>
    <t>TỔNG CỘNG NGUỒN VỐN (440 = 300 + 400)</t>
  </si>
  <si>
    <t>CÁC CHỈ TIÊU NGOÀI BẢNG CÂN ĐỐI KẾ TOÁN</t>
  </si>
  <si>
    <t>CHỈ TIÊU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</si>
  <si>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</si>
  <si>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</si>
  <si>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gửi, ký cược</t>
  </si>
  <si>
    <t xml:space="preserve">  4. Nợ khó đòi đã xử lý</t>
  </si>
  <si>
    <t xml:space="preserve">  5. Ngoại tệ các loại</t>
  </si>
  <si>
    <t xml:space="preserve">  6. Dự toán chi sự nghiệp, dự án</t>
  </si>
  <si>
    <t>BÁO CÁO KẾT QUẢ HOẠT ĐỘNG KINH DOANH</t>
  </si>
  <si>
    <t xml:space="preserve">                                                                          </t>
  </si>
  <si>
    <t>1. Doanh thu bán hàng và cung cấp dịch vụ</t>
  </si>
  <si>
    <t>VI.25</t>
  </si>
  <si>
    <t>2. Các khoản giảm trừ doanh thu</t>
  </si>
  <si>
    <t>3. Doanh thu thuần về bán hàng và cung cấp dịch vụ (10 = 01 - 02)</t>
  </si>
  <si>
    <t>4. Giá vốn hàng bán</t>
  </si>
  <si>
    <t>VI.27</t>
  </si>
  <si>
    <t>5. Lợi nhuận gộp về bán hàng và cung cấp dịch vụ (20 = 10 - 11)</t>
  </si>
  <si>
    <t>6. Doanh thu hoạt động tài chính</t>
  </si>
  <si>
    <t>VI.26</t>
  </si>
  <si>
    <t>7. Chi phí tài chính</t>
  </si>
  <si>
    <t>VI.28</t>
  </si>
  <si>
    <t>8. Chi phí bán hàng</t>
  </si>
  <si>
    <t>9. Chi phí quản lý doanh nghiệp</t>
  </si>
  <si>
    <t>10 Lợi nhuận thuần từ hoạt động kinh doanh</t>
  </si>
  <si>
    <t xml:space="preserve">     {30 = 20 + (21 - 22) - (24 + 25)}</t>
  </si>
  <si>
    <t>11. Thu nhập khác</t>
  </si>
  <si>
    <t>12. Chi phí khác</t>
  </si>
  <si>
    <t>13. Lợi nhuận khác (40 = 31 - 32)</t>
  </si>
  <si>
    <t xml:space="preserve">14. Tổng lợi nhuận kế toán trước thuế </t>
  </si>
  <si>
    <t xml:space="preserve">      (50 = 30 + 40)</t>
  </si>
  <si>
    <t>15. Chi phí thuế TNDN hiện hành</t>
  </si>
  <si>
    <t>16. Chi phí thuế TNDN hoãn lại</t>
  </si>
  <si>
    <t>VI.30</t>
  </si>
  <si>
    <t>18. Lãi cơ bản trên cổ phiếu (*)</t>
  </si>
  <si>
    <t xml:space="preserve">   </t>
  </si>
  <si>
    <t>Kế toán trưởng</t>
  </si>
  <si>
    <t>Giám đốc</t>
  </si>
  <si>
    <t>Mã số</t>
  </si>
  <si>
    <t>Mẫu số B 01 – DN</t>
  </si>
  <si>
    <t>(Ban hành theo QĐ số 15/2006/QĐ-BTC</t>
  </si>
  <si>
    <t>Ngày 20/03/2006 của Bộ trưởng BTC)</t>
  </si>
  <si>
    <t>Mẫu số B 02 – DN</t>
  </si>
  <si>
    <t>01</t>
  </si>
  <si>
    <t>02</t>
  </si>
  <si>
    <t>Đơn vị tính: đồng</t>
  </si>
  <si>
    <t>CÔNG TY CỔ PHẦN CẢNG CÁT LÁI</t>
  </si>
  <si>
    <t>Số đầu kỳ</t>
  </si>
  <si>
    <t>Số cuối kỳ</t>
  </si>
  <si>
    <t>Nguyễn Văn Quân</t>
  </si>
  <si>
    <t xml:space="preserve">                 Kế toán trưởng</t>
  </si>
  <si>
    <t xml:space="preserve">            Ngô Phạm Viết Tuấn</t>
  </si>
  <si>
    <t>Kỳ trước</t>
  </si>
  <si>
    <t>Kỳ này</t>
  </si>
  <si>
    <t xml:space="preserve">  - Trong đó: Chi phí lãi vay </t>
  </si>
  <si>
    <t>17. Lợi nhuận sau thuế TNDN (60 = 50 – 51 - 52)</t>
  </si>
  <si>
    <t xml:space="preserve">               Đơn vị tính: đồng</t>
  </si>
  <si>
    <t>Ngô Phạm Viết Tuấn</t>
  </si>
  <si>
    <t xml:space="preserve">  1.Tiền mặt</t>
  </si>
  <si>
    <t xml:space="preserve">  2.Tiền gửi ngân hàng</t>
  </si>
  <si>
    <t xml:space="preserve">  3. Các khoản tương đương tiền</t>
  </si>
  <si>
    <t xml:space="preserve">  5. Tài sản ngắn hạn khác</t>
  </si>
  <si>
    <t xml:space="preserve">  4. Giao dịch mua bán lại trái phiếu Chính phủ</t>
  </si>
  <si>
    <t xml:space="preserve">  11. Quỹ khen thưởng, phúc lợi</t>
  </si>
  <si>
    <t xml:space="preserve">  12.Giao dịch mua bán lại trái phiếu Chính phủ</t>
  </si>
  <si>
    <t xml:space="preserve">  8. Doanh thu chưa thực hiện</t>
  </si>
  <si>
    <t xml:space="preserve">  9. Quỹ phát triển khoa học và công nghệ</t>
  </si>
  <si>
    <t xml:space="preserve">  12. Quỹ hỗ trợ sắp xếp doanh nghiệp</t>
  </si>
  <si>
    <t xml:space="preserve">  1. Nguồn kinh phí</t>
  </si>
  <si>
    <t xml:space="preserve">  2. Nguồn kinh phí đã hình thành TSCĐ</t>
  </si>
  <si>
    <t>C«ng ty Cæ PhÇn C¶ng C¸t L¸i</t>
  </si>
  <si>
    <t>(Ban hµnh theo Q§ sè 15/2006/Q§-BTC</t>
  </si>
  <si>
    <t>ngµy 20 th¸ng 03 n¨m 2006 cña Bé Tµi chÝnh)</t>
  </si>
  <si>
    <t>Tµi kho¶n</t>
  </si>
  <si>
    <t>Tªn tµi kho¶n</t>
  </si>
  <si>
    <t>D­ ®Çu kú</t>
  </si>
  <si>
    <t>Ph¸t sinh</t>
  </si>
  <si>
    <t>D­ cuèi kú</t>
  </si>
  <si>
    <t>Nî</t>
  </si>
  <si>
    <t>Cã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</si>
  <si>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</si>
  <si>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</si>
  <si>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mÆt (bÕn sµ lan)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</si>
  <si>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</si>
  <si>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göi ng©n hµng VN§                                                                                                           </t>
  </si>
  <si>
    <t xml:space="preserve">TiÒn göi ng©n hµng VND                                                                                                           </t>
  </si>
  <si>
    <t xml:space="preserve"> Tµi kho¶n phong táa VN§                                                                                                         </t>
  </si>
  <si>
    <t xml:space="preserve">Ngo¹i tÖ USD                                                                                                                     </t>
  </si>
  <si>
    <t xml:space="preserve">Ngo¹i tÖ EUR                                                                                                                     </t>
  </si>
  <si>
    <t xml:space="preserve">§Çu t­ ng¾n h¹n kh¸c                                                                                                             </t>
  </si>
  <si>
    <t xml:space="preserve">TiÒn göi cã kú h¹n         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</si>
  <si>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</si>
  <si>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Ph¶i thu cña kh¸ch hµng ng¾n h¹n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</si>
  <si>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</si>
  <si>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hãa, dÞch vô                                                                                    </t>
  </si>
  <si>
    <t xml:space="preserve">Ph¶i thu kh¸c                                                                                                                    </t>
  </si>
  <si>
    <t xml:space="preserve">T¹m øng                                                                                                                          </t>
  </si>
  <si>
    <t xml:space="preserve">Chi phÝ tr¶ tr­íc                                                                                                                </t>
  </si>
  <si>
    <t xml:space="preserve">CÇm cè ,ký quü, ký c­îc ng¾n h¹n                                                                                                 </t>
  </si>
  <si>
    <t xml:space="preserve">Nguyªn liÖu, vËt liÖu                                                                                                            </t>
  </si>
  <si>
    <t xml:space="preserve">Nhiªn liÖu                                                                                                                       </t>
  </si>
  <si>
    <t xml:space="preserve">C«ng cô, dông cô                                                                                                                 </t>
  </si>
  <si>
    <t xml:space="preserve">C«ng cô, dông cô (BÕn sµ lan)                                                                                                    </t>
  </si>
  <si>
    <t xml:space="preserve">Chi phÝ s¶n xuÊt kinh doanh dë dang                                                                                              </t>
  </si>
  <si>
    <t xml:space="preserve">Chi phÝ s¶n xuÊt kinh doanh dë dang (DV c¶ng biÓn)                                                                               </t>
  </si>
  <si>
    <t xml:space="preserve">Chi phÝ s¶n xuÊt kinh doanh dë dang (Ho¹t ®éng xÕp dì)                                                                           </t>
  </si>
  <si>
    <t xml:space="preserve">Chi phÝ s¶n xuÊt kinh doanh dë dang (BÕn sµ lan)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</si>
  <si>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</si>
  <si>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</si>
  <si>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may moc thiet bi                                                                                                                 </t>
  </si>
  <si>
    <t xml:space="preserve">Ph­¬ng tiÖn vËn t¶i, truyÒn dÉn                                                                                                  </t>
  </si>
  <si>
    <t xml:space="preserve">ThiÕt bÞ, dông cô qu¶n lý                                                                                                        </t>
  </si>
  <si>
    <t xml:space="preserve">Tµi s¶n cè ®Þnh v« h×nh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</si>
  <si>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</si>
  <si>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PhÇn mÒm m¸y vi tÝnh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</si>
  <si>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</si>
  <si>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</si>
  <si>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</si>
  <si>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§Çu t­ dµi h¹n kh¸c                                                                                                              </t>
  </si>
  <si>
    <t xml:space="preserve">X©y dùng c¬ b¶n dë dang                                                                                                          </t>
  </si>
  <si>
    <t xml:space="preserve">Mua s¾m TSC§                                                                                                                     </t>
  </si>
  <si>
    <t xml:space="preserve">X©y dùng c¬ b¶n                                                                                                                  </t>
  </si>
  <si>
    <t xml:space="preserve">X©y dùng c«ng tr×nh cÇu tµu                                                                                                      </t>
  </si>
  <si>
    <t xml:space="preserve">Chi phÝ tr¶ tr­íc dµi h¹n                                                                                                        </t>
  </si>
  <si>
    <t xml:space="preserve">Chi phÝ tr¶ tr­íc dµi h¹n cÇu tµu                                                                                                </t>
  </si>
  <si>
    <t xml:space="preserve">Chi phÝ tr¶ tr­íc c«ng cô dông cô, thiÕt bÞ cÇu tµu                                                                              </t>
  </si>
  <si>
    <t xml:space="preserve">Chi phÝ tr¶ tr­íc c«ng cô dông cô, thiÕt bÞ bÕn sµ lan                                                                           </t>
  </si>
  <si>
    <t xml:space="preserve">Nî dµi h¹n ®Õn h¹n tr¶          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</si>
  <si>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</si>
  <si>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Ph¶i tr¶ cho ng­êi b¸n ng¾n h¹n                                                                                                  </t>
  </si>
  <si>
    <t xml:space="preserve">Ph¶i tr¶ cho ng­êi b¸n (bÕn sµ lan)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</si>
  <si>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</si>
  <si>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</si>
  <si>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GTGT hµng nhËp khÈu 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</si>
  <si>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</si>
  <si>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ThuÕ thu nhËp c¸ nh©n                                                                                                            </t>
  </si>
  <si>
    <t xml:space="preserve">ThuÕ thu nhËp c¸ nh©n t¹i nguån                                                                                                  </t>
  </si>
  <si>
    <t xml:space="preserve">ThuÕ thu nhËp c¸ nh©n khÇu trõ 10%                                                                                               </t>
  </si>
  <si>
    <t xml:space="preserve">ThuÕ nhµ ®Êt, tiÒn thuª ®Êt                                                                                                      </t>
  </si>
  <si>
    <t xml:space="preserve">C¸c lo¹i thuÕ kh¸c                                                                                                               </t>
  </si>
  <si>
    <t xml:space="preserve">Ph¶i tr¶ ng­êi lao ®éng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</si>
  <si>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</si>
  <si>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Chi phÝ ph¶i tr¶                   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</si>
  <si>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</si>
  <si>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KPCD                                                                                                                             </t>
  </si>
  <si>
    <t xml:space="preserve">B¶o hiÓm x· héi                                                                                                                  </t>
  </si>
  <si>
    <t xml:space="preserve">B¶o hiÓm y tÕ                                                                                                                    </t>
  </si>
  <si>
    <t xml:space="preserve">B¶o hiÓm thÊt nghiÖp                                                                                                             </t>
  </si>
  <si>
    <t xml:space="preserve">Vay dµi h¹n                                                                                                                      </t>
  </si>
  <si>
    <t xml:space="preserve">Vay dµi h¹n (BÕn sµ lan)                                                                                                         </t>
  </si>
  <si>
    <t xml:space="preserve">Quü dù phßng  trî cÊp mÊt viÖc lµm                                                                                               </t>
  </si>
  <si>
    <t xml:space="preserve">Qòy khen th­ëng, phóc lîi                                                                                                        </t>
  </si>
  <si>
    <t xml:space="preserve">Qòy khen th­ëng                                                                                                                  </t>
  </si>
  <si>
    <t xml:space="preserve">Qòy phóc lîi                                                                                                                     </t>
  </si>
  <si>
    <t xml:space="preserve">Qòy th­ëng Ban qu¶n lý ®iÒu hµnh c«ng ty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</si>
  <si>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</si>
  <si>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Vèn ®Çu t­ cña chñ së h÷u                                                                                                        </t>
  </si>
  <si>
    <t xml:space="preserve">Vèn gãp ban ®Çu                                                                                                                  </t>
  </si>
  <si>
    <t xml:space="preserve">Vèn gãp bæ sung                                                                                                                  </t>
  </si>
  <si>
    <t xml:space="preserve">ThÆng d­ vèn cæ phÇn                                                                                                             </t>
  </si>
  <si>
    <t xml:space="preserve">Chªnh lÖch tû gi¸ hèi ®o¸i                                                                                                       </t>
  </si>
  <si>
    <t xml:space="preserve">Chªnh lÖch tû gi¸ hèi ®o¸i ®¸nh gi¸ l¹i cuèi n¨m                                                                                 </t>
  </si>
  <si>
    <t xml:space="preserve">Quü ®Çu t­ ph¸t triÓn                                                                                                            </t>
  </si>
  <si>
    <t xml:space="preserve">Quü dù phßng tµi chÝnh                                                                                                           </t>
  </si>
  <si>
    <t xml:space="preserve">Lîi nhuËn ch­a ph©n phèi                                                                                                         </t>
  </si>
  <si>
    <t xml:space="preserve">Lîi nhuËn ch­a ph©n phèi n¨m  nay                                                                                                </t>
  </si>
  <si>
    <t xml:space="preserve">Lîi nhuËn ch­a ph©n phèi n¨m  nay (DV c¶ng biÓn)                                                                                 </t>
  </si>
  <si>
    <t xml:space="preserve">Lîi nhuËn ch­a ph©n phèi n¨m  nay (Ho¹t ®éng xÕp dì)                                                                             </t>
  </si>
  <si>
    <t xml:space="preserve">Lîi nhuËn ch­a ph©n phèi n¨m  nay (BÕn sµ lan)                                                                                   </t>
  </si>
  <si>
    <t xml:space="preserve">Lîi nhuËn ch­a ph©n phèi n¨m  nay (VËn t¶i quèc tÕ)                                                                              </t>
  </si>
  <si>
    <t xml:space="preserve">Doanh thu b¸n hµng vµ cung cÊp dÞch vô                                                                                           </t>
  </si>
  <si>
    <t xml:space="preserve">Doanh thu bÕn sµ lan                                                                                                             </t>
  </si>
  <si>
    <t xml:space="preserve">Doanh thu n©ng h¹ container cÈu Mijack                                                                                           </t>
  </si>
  <si>
    <t xml:space="preserve">Doanh thu  tiÒn ®iÖn t¹i C¶ng                                                                                                    </t>
  </si>
  <si>
    <t xml:space="preserve">Doanh thu cung øng dÞch vô c¶ng biÓn                                                                                             </t>
  </si>
  <si>
    <t xml:space="preserve">Doanh thu  ho¹t ®éng tµi chÝnh                                                                                                   </t>
  </si>
  <si>
    <t xml:space="preserve">Doanh thu l·i tiÒn g÷i                                                                                                           </t>
  </si>
  <si>
    <t xml:space="preserve">Doanh thu l·i tiÒn g÷i (BÕn sµ lan)                                                                                              </t>
  </si>
  <si>
    <t xml:space="preserve">Chi phÝ nguyªn vËt liÖu trùc tiÕp                                                                                                </t>
  </si>
  <si>
    <t xml:space="preserve">Chi phÝ nguyªn nh©n c«ng trùc tiÕp                                                                                               </t>
  </si>
  <si>
    <t xml:space="preserve">Chi phÝ nguyªn nh©n c«ng trùc tiÕp (DV c¶ng biÓn)                                                                                </t>
  </si>
  <si>
    <t xml:space="preserve">Chi phÝ nguyªn nh©n c«ng trùc tiÕp (Ho¹t ®éng xÕp dì)                                                                            </t>
  </si>
  <si>
    <t xml:space="preserve">Chi phÝ nguyªn nh©n c«ng trùc tiÕp (BÕn sµ lan)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</si>
  <si>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</si>
  <si>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nh©n viªn ph©n x­ëng                                                                                                     </t>
  </si>
  <si>
    <t xml:space="preserve">TiÒn l­¬ng, th­ëng                                                                                                               </t>
  </si>
  <si>
    <t xml:space="preserve">Kinh phÝ c«ng ®oµn                                                                                                               </t>
  </si>
  <si>
    <t xml:space="preserve">Chi phÝ vËt liÖu                                                                                                                 </t>
  </si>
  <si>
    <t xml:space="preserve">Chi phÝ  söa ch÷a thiÕt bÞ                                                                                                       </t>
  </si>
  <si>
    <t xml:space="preserve">Chi phÝ dông cô s¶n xuÊt                                                                                                         </t>
  </si>
  <si>
    <t xml:space="preserve">Trang thiÕt bÞ                                                                                                                   </t>
  </si>
  <si>
    <t xml:space="preserve">Tµi liÖu                                                                                                                         </t>
  </si>
  <si>
    <t xml:space="preserve">Ph©n bæ c«ng cô dông cô                                                                                                          </t>
  </si>
  <si>
    <t xml:space="preserve">Chi phÝ ®ång phôc                                                                                                                </t>
  </si>
  <si>
    <t xml:space="preserve">Chi phÝ b¶o d­ìng, söa ch÷a cÈu Liebherr (BÕn sµ lan)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</si>
  <si>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</si>
  <si>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khÊu hao TSC§ (DV c¶ng biÓn)                                                                                             </t>
  </si>
  <si>
    <t xml:space="preserve">Chi phÝ khÊu hao TSC§ (Ho¹t ®éng xÕp dì)                                                                                         </t>
  </si>
  <si>
    <t xml:space="preserve">Chi phÝ khÊu hao TSC§ (BÕn sµ lan)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</si>
  <si>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</si>
  <si>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§iÖn                                                                                                                             </t>
  </si>
  <si>
    <t xml:space="preserve">Thuª ®Êt                                                                                                                         </t>
  </si>
  <si>
    <t xml:space="preserve">B¶o hiÓm c¸c lo¹i                                                                                                                </t>
  </si>
  <si>
    <t xml:space="preserve">Chi phÝ dÞch vô mua , thuª ngoµi (bÕn sµ lan)                                                                                    </t>
  </si>
  <si>
    <t xml:space="preserve">Chi phÝ cÇu tµu, b·i                                                                                                             </t>
  </si>
  <si>
    <t xml:space="preserve">Chi phÝ b»ng tiÒn kh¸c                                                                                                           </t>
  </si>
  <si>
    <t xml:space="preserve">Chi phÝ ®µo t¹o                                                                                                                  </t>
  </si>
  <si>
    <t xml:space="preserve">Chi phÝ b¨ng tiÒn kh¸c   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</si>
  <si>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</si>
  <si>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hµng b¸n (DV c¶ng biÓn)                                                                                                  </t>
  </si>
  <si>
    <t xml:space="preserve">Gi¸ vèn hµng b¸n (Ho¹t ®éng xÕp dì)                                                                                              </t>
  </si>
  <si>
    <t xml:space="preserve">Gi¸ vèn hµng b¸n (BÕn sµ lan)                                                                                                    </t>
  </si>
  <si>
    <t xml:space="preserve">Chi phÝ tµi chÝnh                                                                                                                </t>
  </si>
  <si>
    <t xml:space="preserve">Chi phÝ tµi chÝnh (CÇu tµu)                                                                                                      </t>
  </si>
  <si>
    <t xml:space="preserve">Chi phÝ tµi chÝnh (BÕn sµ lan)                                                                                                   </t>
  </si>
  <si>
    <t xml:space="preserve">Chi phÝ qu¶n lý kinh doanh                                                                                                       </t>
  </si>
  <si>
    <t xml:space="preserve">Chi phÝ  nh©n viªn qu¶n lý                                                                                                       </t>
  </si>
  <si>
    <t xml:space="preserve">Chi phÝ vËt liÖu qu¶n lý                                                                                                         </t>
  </si>
  <si>
    <t xml:space="preserve">Söa ch÷a xe                                                                                                                      </t>
  </si>
  <si>
    <t xml:space="preserve">Söa ch÷a thiÕt bÞ                                                                                                                </t>
  </si>
  <si>
    <t xml:space="preserve">Chi phÝ ®å dïng v¨n phßng                                                                                                        </t>
  </si>
  <si>
    <t xml:space="preserve">V¨n phßng phÈm                                                                                                                   </t>
  </si>
  <si>
    <t xml:space="preserve">Trang phôc                                                                                                                       </t>
  </si>
  <si>
    <t xml:space="preserve">ThuÕ, phÝ, lÖ phÝ                                                                                                                </t>
  </si>
  <si>
    <t xml:space="preserve">B¸o chÝ                                                                                                                          </t>
  </si>
  <si>
    <t xml:space="preserve">§iÖn tho¹i                                                                                                                       </t>
  </si>
  <si>
    <t xml:space="preserve">Thuª nhµ                                                                                                                         </t>
  </si>
  <si>
    <t xml:space="preserve">Chi phÝ kiÓm to¸n                                                                                                                </t>
  </si>
  <si>
    <t xml:space="preserve">Chi phÝ dÞch vô mua ngoµi (BÕn sµ lan)                                                                                           </t>
  </si>
  <si>
    <t xml:space="preserve">Chi phÝ dÞch vô mua ngoµi kh¸c                                                                                                   </t>
  </si>
  <si>
    <t xml:space="preserve">Chi phÝ tiÕp kh¸ch, héi nghÞ                                                                                                     </t>
  </si>
  <si>
    <t xml:space="preserve">Chi phÝ c«ng t¸c                                                                                                                 </t>
  </si>
  <si>
    <t xml:space="preserve">Chi phÝ b¶o hiÓm xe                                                                                                              </t>
  </si>
  <si>
    <t xml:space="preserve">Thï lao H§QT, Ban kiÓm so¸t                                                                                                      </t>
  </si>
  <si>
    <t xml:space="preserve">Chi phÝ thuÕ thu nhËp doanh nghiÖp                                                                                               </t>
  </si>
  <si>
    <t xml:space="preserve">Chi phÝ thuÕ thu nhËp doanh nghiÖp hiÖn hµnh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</si>
  <si>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</si>
  <si>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 xml:space="preserve">X¸c ®Þnh kÕt qu¶ kinh doanh (DV c¶ng biÓn)                                                                                       </t>
  </si>
  <si>
    <t xml:space="preserve">X¸c ®Þnh kÕt qu¶ kinh doanh (Ho¹t ®éng xÕp dì)                                                                                   </t>
  </si>
  <si>
    <t xml:space="preserve">X¸c ®Þnh kÕt qu¶ kinh doanh (BÕn sµ lan)                                                                                         </t>
  </si>
  <si>
    <t xml:space="preserve"> Tµi kho¶n tiÒn göi VN§                                                                                                          </t>
  </si>
  <si>
    <t xml:space="preserve">Doanh thu vËn t¶i quèc tÕ                                                                                                        </t>
  </si>
  <si>
    <t xml:space="preserve">Chi phÝ mua, thuª ngoµi (vËn t¶i quèc tÕ)                                                                                        </t>
  </si>
  <si>
    <t xml:space="preserve">Chi phÝ b¨ng tiÒn kh¸c ( BÕn sµ lan)                                                                                             </t>
  </si>
  <si>
    <t xml:space="preserve">Gi¸ vèn hµng b¸n (VËn t¶i quèc tÕ)                                                                                               </t>
  </si>
  <si>
    <t xml:space="preserve">N­íc                                                                                                                             </t>
  </si>
  <si>
    <t xml:space="preserve">X¸c ®Þnh kÕt qu¶ kinh doanh (VËn t¶i quèc tÕ)                                                                                    </t>
  </si>
  <si>
    <t>Mẫu số B 03 – DN</t>
  </si>
  <si>
    <t>BÁO CÁO LƯU CHUYỂN TIỀN TỆ</t>
  </si>
  <si>
    <t>Chỉ tiêu</t>
  </si>
  <si>
    <t>Năm nay</t>
  </si>
  <si>
    <t>Năm trước</t>
  </si>
  <si>
    <t>I. Lưu chuyển tiền từ hoạt động kinh doanh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</si>
  <si>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</si>
  <si>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</si>
  <si>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</si>
  <si>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</si>
  <si>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>-</t>
  </si>
  <si>
    <t xml:space="preserve">    - Lãi, lỗ chênh lệch tỷ giá hối đoái chưa thực hiện</t>
  </si>
  <si>
    <t xml:space="preserve">    - Lãi, lỗ từ hoạt động đầu tư</t>
  </si>
  <si>
    <t xml:space="preserve">    - Chi phí lãi vay </t>
  </si>
  <si>
    <t>3. Lợi nhuận từ hoạt động kinh doanh trước thay đổi vốn  lưu động</t>
  </si>
  <si>
    <t xml:space="preserve">    - Tăng, giảm các khoản phải thu</t>
  </si>
  <si>
    <t xml:space="preserve">    - Tăng, giảm hàng tồn kho</t>
  </si>
  <si>
    <t xml:space="preserve">    - Tăng, giảm các khoản phải trả (Không kể lãi vay phải trả, thuế thu nhập doanh nghiệp phải nộp) </t>
  </si>
  <si>
    <t xml:space="preserve">    - Tăng, 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</si>
  <si>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</si>
  <si>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</si>
  <si>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</si>
  <si>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</si>
  <si>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</si>
  <si>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</si>
  <si>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</si>
  <si>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</si>
  <si>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</si>
  <si>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</si>
  <si>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</si>
  <si>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</si>
  <si>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</si>
  <si>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</si>
  <si>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</si>
  <si>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</si>
  <si>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</si>
  <si>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</si>
  <si>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</si>
  <si>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</si>
  <si>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</si>
  <si>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</si>
  <si>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</si>
  <si>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</si>
  <si>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</si>
  <si>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</si>
  <si>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Tại ngày 31 tháng 12 năm 2012</t>
  </si>
  <si>
    <t>Tp.HCM, ngày 31 tháng 12 năm 2012</t>
  </si>
  <si>
    <t>Từ ngày 01/10/2012 đến 31/12/2012</t>
  </si>
  <si>
    <t>Tõ ngµy: 01/10/2012 ®Õn ngµy: 31/12/2012</t>
  </si>
  <si>
    <t>B¶ng c©n ®èi ph¸t sinh c¸c tµi kho¶n</t>
  </si>
  <si>
    <t xml:space="preserve"> MÉu sè S06-DN</t>
  </si>
  <si>
    <t xml:space="preserve">Söa ch÷a lín TSC§                                                                                                                </t>
  </si>
  <si>
    <t xml:space="preserve">Doanh thu n©ng h¹ container cÈu RTG 6+1                                                                                          </t>
  </si>
  <si>
    <t xml:space="preserve">Chi phÝ nguyªn nh©n c«ng trùc tiÕp (L¸i CÈu RTG)                                                                                 </t>
  </si>
  <si>
    <t xml:space="preserve">Chi phÝ  söa ch÷a CÈu Mijack 3+1                                                                                                 </t>
  </si>
  <si>
    <t xml:space="preserve">Chi phÝ  söa ch÷a CÈu Kocks                                                                                                      </t>
  </si>
  <si>
    <t xml:space="preserve">Chi phÝ  söa ch÷a CÈu RTG 6+1                                                                                                    </t>
  </si>
  <si>
    <t xml:space="preserve">Chi phÝ b»ng tiÒn kh¸c (CÈu RTG)                                                                                                 </t>
  </si>
  <si>
    <t xml:space="preserve">Thu nhËp kh¸c                                                                                                                    </t>
  </si>
  <si>
    <t xml:space="preserve">Chi phÝ kh¸c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</si>
</sst>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dd/mm/yyyy"/>
    <numFmt numFmtId="188" formatCode="#,##0;[Red]\(#,##0\);\-"/>
    <numFmt numFmtId="189" formatCode="_(* #,##0_);[Red]_(* \(#,##0\);_(* &quot;-&quot;??_);_(@_)"/>
    <numFmt numFmtId="190" formatCode="_(* #,##0_);[Red]_(* \(#,##0\);_(* &quot;-&quot;_);_(@_)"/>
    <numFmt numFmtId="191" formatCode="#,##0.00;[Red]\(#,##0.00\);\-"/>
    <numFmt numFmtId="192" formatCode="0.000%"/>
    <numFmt numFmtId="193" formatCode="\(#,##0\);\(#,##0\)\ "/>
    <numFmt numFmtId="194" formatCode="0.0%"/>
    <numFmt numFmtId="195" formatCode="\ ###,###,###,###,###"/>
  </numFmts>
  <fonts count="57">
    <font>
      <sz val="11"/>
      <name val="Times New Roman"/>
      <family val="0"/>
    </font>
    <font>
      <sz val="8"/>
      <name val="Times New Roman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.VnArialH"/>
      <family val="2"/>
    </font>
    <font>
      <b/>
      <sz val="10"/>
      <name val=".VnTime"/>
      <family val="2"/>
    </font>
    <font>
      <sz val="8"/>
      <name val=".VnArialH"/>
      <family val="2"/>
    </font>
    <font>
      <sz val="10"/>
      <name val=".VnTime"/>
      <family val="2"/>
    </font>
    <font>
      <sz val="16"/>
      <name val=".VnHelvetInsH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sz val="13"/>
      <name val="VNI-Times"/>
      <family val="0"/>
    </font>
    <font>
      <sz val="13"/>
      <name val="VNI-Times"/>
      <family val="0"/>
    </font>
    <font>
      <sz val="12"/>
      <name val="VNI-Times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 style="thick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85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right" indent="1"/>
    </xf>
    <xf numFmtId="3" fontId="0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9" fillId="0" borderId="13" xfId="0" applyFont="1" applyBorder="1" applyAlignment="1">
      <alignment horizontal="center" vertical="top" wrapText="1"/>
    </xf>
    <xf numFmtId="185" fontId="9" fillId="0" borderId="13" xfId="42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top" wrapText="1"/>
    </xf>
    <xf numFmtId="185" fontId="5" fillId="0" borderId="13" xfId="42" applyNumberFormat="1" applyFont="1" applyBorder="1" applyAlignment="1">
      <alignment horizontal="right" vertical="top" wrapText="1"/>
    </xf>
    <xf numFmtId="0" fontId="9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185" fontId="9" fillId="0" borderId="21" xfId="42" applyNumberFormat="1" applyFont="1" applyBorder="1" applyAlignment="1">
      <alignment horizontal="right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top" wrapText="1"/>
    </xf>
    <xf numFmtId="185" fontId="9" fillId="0" borderId="12" xfId="42" applyNumberFormat="1" applyFont="1" applyBorder="1" applyAlignment="1">
      <alignment vertical="top" wrapText="1"/>
    </xf>
    <xf numFmtId="185" fontId="5" fillId="0" borderId="12" xfId="42" applyNumberFormat="1" applyFont="1" applyBorder="1" applyAlignment="1">
      <alignment vertical="top" wrapText="1"/>
    </xf>
    <xf numFmtId="185" fontId="5" fillId="0" borderId="13" xfId="42" applyNumberFormat="1" applyFont="1" applyBorder="1" applyAlignment="1">
      <alignment vertical="top" wrapText="1"/>
    </xf>
    <xf numFmtId="185" fontId="9" fillId="0" borderId="13" xfId="42" applyNumberFormat="1" applyFont="1" applyBorder="1" applyAlignment="1">
      <alignment vertical="top" wrapText="1"/>
    </xf>
    <xf numFmtId="1" fontId="9" fillId="0" borderId="11" xfId="0" applyNumberFormat="1" applyFont="1" applyBorder="1" applyAlignment="1">
      <alignment horizontal="justify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185" fontId="5" fillId="0" borderId="25" xfId="42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85" fontId="5" fillId="0" borderId="14" xfId="42" applyNumberFormat="1" applyFont="1" applyBorder="1" applyAlignment="1">
      <alignment vertical="top" wrapText="1"/>
    </xf>
    <xf numFmtId="185" fontId="9" fillId="0" borderId="25" xfId="42" applyNumberFormat="1" applyFont="1" applyBorder="1" applyAlignment="1">
      <alignment vertical="top" wrapText="1"/>
    </xf>
    <xf numFmtId="185" fontId="9" fillId="0" borderId="10" xfId="42" applyNumberFormat="1" applyFont="1" applyBorder="1" applyAlignment="1">
      <alignment vertical="top" wrapText="1"/>
    </xf>
    <xf numFmtId="185" fontId="5" fillId="0" borderId="0" xfId="0" applyNumberFormat="1" applyFont="1" applyAlignment="1">
      <alignment/>
    </xf>
    <xf numFmtId="0" fontId="5" fillId="0" borderId="27" xfId="0" applyFont="1" applyBorder="1" applyAlignment="1">
      <alignment horizontal="justify" vertical="top" wrapText="1"/>
    </xf>
    <xf numFmtId="0" fontId="5" fillId="0" borderId="27" xfId="0" applyFont="1" applyBorder="1" applyAlignment="1">
      <alignment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29" xfId="0" applyFont="1" applyBorder="1" applyAlignment="1">
      <alignment horizontal="justify" vertical="top" wrapText="1"/>
    </xf>
    <xf numFmtId="0" fontId="5" fillId="0" borderId="30" xfId="0" applyFont="1" applyBorder="1" applyAlignment="1">
      <alignment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center" wrapText="1"/>
    </xf>
    <xf numFmtId="185" fontId="5" fillId="0" borderId="21" xfId="42" applyNumberFormat="1" applyFont="1" applyBorder="1" applyAlignment="1">
      <alignment vertical="top" wrapText="1"/>
    </xf>
    <xf numFmtId="0" fontId="5" fillId="0" borderId="17" xfId="0" applyFont="1" applyBorder="1" applyAlignment="1">
      <alignment horizontal="justify" vertical="top" wrapText="1"/>
    </xf>
    <xf numFmtId="185" fontId="6" fillId="0" borderId="13" xfId="42" applyNumberFormat="1" applyFont="1" applyBorder="1" applyAlignment="1">
      <alignment horizontal="right" vertical="top" wrapText="1"/>
    </xf>
    <xf numFmtId="0" fontId="9" fillId="0" borderId="37" xfId="0" applyFont="1" applyBorder="1" applyAlignment="1">
      <alignment horizontal="center" vertical="center" wrapText="1"/>
    </xf>
    <xf numFmtId="185" fontId="5" fillId="0" borderId="18" xfId="42" applyNumberFormat="1" applyFont="1" applyBorder="1" applyAlignment="1">
      <alignment vertical="top" wrapText="1"/>
    </xf>
    <xf numFmtId="0" fontId="10" fillId="0" borderId="3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top" wrapText="1"/>
    </xf>
    <xf numFmtId="0" fontId="5" fillId="0" borderId="42" xfId="0" applyFont="1" applyBorder="1" applyAlignment="1">
      <alignment horizontal="justify" vertical="top" wrapText="1"/>
    </xf>
    <xf numFmtId="185" fontId="9" fillId="0" borderId="21" xfId="42" applyNumberFormat="1" applyFont="1" applyBorder="1" applyAlignment="1">
      <alignment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39" xfId="0" applyFont="1" applyBorder="1" applyAlignment="1">
      <alignment horizontal="center" vertical="top" wrapText="1"/>
    </xf>
    <xf numFmtId="185" fontId="9" fillId="0" borderId="18" xfId="42" applyNumberFormat="1" applyFont="1" applyBorder="1" applyAlignment="1">
      <alignment vertical="top" wrapText="1"/>
    </xf>
    <xf numFmtId="0" fontId="5" fillId="0" borderId="43" xfId="0" applyFont="1" applyBorder="1" applyAlignment="1">
      <alignment horizontal="center" vertical="top" wrapText="1"/>
    </xf>
    <xf numFmtId="10" fontId="9" fillId="0" borderId="0" xfId="60" applyNumberFormat="1" applyFont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9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195" fontId="14" fillId="0" borderId="44" xfId="42" applyNumberFormat="1" applyFont="1" applyBorder="1" applyAlignment="1">
      <alignment horizontal="right"/>
    </xf>
    <xf numFmtId="195" fontId="14" fillId="0" borderId="45" xfId="42" applyNumberFormat="1" applyFont="1" applyBorder="1" applyAlignment="1">
      <alignment horizontal="right"/>
    </xf>
    <xf numFmtId="195" fontId="14" fillId="0" borderId="46" xfId="42" applyNumberFormat="1" applyFont="1" applyBorder="1" applyAlignment="1">
      <alignment horizontal="right"/>
    </xf>
    <xf numFmtId="195" fontId="14" fillId="0" borderId="47" xfId="42" applyNumberFormat="1" applyFont="1" applyBorder="1" applyAlignment="1">
      <alignment horizontal="right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48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right" vertical="top" wrapText="1"/>
    </xf>
    <xf numFmtId="0" fontId="18" fillId="0" borderId="11" xfId="0" applyFont="1" applyBorder="1" applyAlignment="1">
      <alignment horizontal="justify" vertical="top" wrapText="1"/>
    </xf>
    <xf numFmtId="41" fontId="19" fillId="0" borderId="13" xfId="43" applyFont="1" applyBorder="1" applyAlignment="1">
      <alignment horizontal="left"/>
    </xf>
    <xf numFmtId="41" fontId="5" fillId="0" borderId="13" xfId="43" applyFont="1" applyBorder="1" applyAlignment="1">
      <alignment horizontal="left" vertical="top" wrapText="1"/>
    </xf>
    <xf numFmtId="41" fontId="5" fillId="0" borderId="13" xfId="43" applyFont="1" applyBorder="1" applyAlignment="1">
      <alignment horizontal="right" vertical="top" wrapText="1"/>
    </xf>
    <xf numFmtId="41" fontId="20" fillId="0" borderId="13" xfId="43" applyFont="1" applyBorder="1" applyAlignment="1">
      <alignment horizontal="left"/>
    </xf>
    <xf numFmtId="0" fontId="18" fillId="0" borderId="12" xfId="0" applyFont="1" applyBorder="1" applyAlignment="1">
      <alignment horizontal="center" vertical="top" wrapText="1"/>
    </xf>
    <xf numFmtId="41" fontId="18" fillId="0" borderId="13" xfId="43" applyFont="1" applyBorder="1" applyAlignment="1">
      <alignment horizontal="left" vertical="top" wrapText="1"/>
    </xf>
    <xf numFmtId="41" fontId="5" fillId="0" borderId="12" xfId="43" applyFont="1" applyBorder="1" applyAlignment="1">
      <alignment horizontal="left" vertical="top" wrapText="1"/>
    </xf>
    <xf numFmtId="41" fontId="5" fillId="0" borderId="12" xfId="43" applyFont="1" applyBorder="1" applyAlignment="1">
      <alignment horizontal="right" vertical="top" wrapText="1"/>
    </xf>
    <xf numFmtId="41" fontId="18" fillId="0" borderId="12" xfId="43" applyFont="1" applyBorder="1" applyAlignment="1">
      <alignment horizontal="left" vertical="top" wrapText="1"/>
    </xf>
    <xf numFmtId="41" fontId="21" fillId="0" borderId="13" xfId="43" applyFont="1" applyBorder="1" applyAlignment="1">
      <alignment horizontal="left"/>
    </xf>
    <xf numFmtId="193" fontId="19" fillId="0" borderId="11" xfId="43" applyNumberFormat="1" applyFont="1" applyBorder="1" applyAlignment="1">
      <alignment/>
    </xf>
    <xf numFmtId="41" fontId="9" fillId="0" borderId="12" xfId="43" applyFont="1" applyBorder="1" applyAlignment="1">
      <alignment horizontal="left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9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41" fontId="19" fillId="0" borderId="10" xfId="43" applyFont="1" applyBorder="1" applyAlignment="1">
      <alignment horizontal="left"/>
    </xf>
    <xf numFmtId="41" fontId="9" fillId="0" borderId="10" xfId="43" applyFont="1" applyBorder="1" applyAlignment="1">
      <alignment horizontal="left" vertical="top" wrapText="1"/>
    </xf>
    <xf numFmtId="0" fontId="5" fillId="0" borderId="25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center" vertical="top" wrapText="1"/>
    </xf>
    <xf numFmtId="41" fontId="5" fillId="0" borderId="25" xfId="43" applyFont="1" applyBorder="1" applyAlignment="1">
      <alignment horizontal="right" vertical="top" wrapText="1"/>
    </xf>
    <xf numFmtId="0" fontId="22" fillId="0" borderId="0" xfId="57">
      <alignment/>
      <protection/>
    </xf>
    <xf numFmtId="0" fontId="14" fillId="33" borderId="44" xfId="57" applyFont="1" applyFill="1" applyBorder="1" applyAlignment="1">
      <alignment horizontal="center" vertical="center"/>
      <protection/>
    </xf>
    <xf numFmtId="0" fontId="13" fillId="33" borderId="44" xfId="57" applyFont="1" applyFill="1" applyBorder="1" applyAlignment="1">
      <alignment horizontal="center" vertical="center"/>
      <protection/>
    </xf>
    <xf numFmtId="0" fontId="13" fillId="33" borderId="45" xfId="57" applyFont="1" applyFill="1" applyBorder="1" applyAlignment="1">
      <alignment horizontal="center" vertical="center"/>
      <protection/>
    </xf>
    <xf numFmtId="0" fontId="14" fillId="0" borderId="49" xfId="57" applyFont="1" applyBorder="1" applyAlignment="1">
      <alignment horizontal="left"/>
      <protection/>
    </xf>
    <xf numFmtId="0" fontId="14" fillId="0" borderId="44" xfId="57" applyFont="1" applyBorder="1" applyAlignment="1">
      <alignment horizontal="left"/>
      <protection/>
    </xf>
    <xf numFmtId="0" fontId="14" fillId="0" borderId="50" xfId="57" applyFont="1" applyBorder="1" applyAlignment="1">
      <alignment horizontal="left"/>
      <protection/>
    </xf>
    <xf numFmtId="0" fontId="14" fillId="0" borderId="46" xfId="57" applyFont="1" applyBorder="1" applyAlignment="1">
      <alignment horizontal="left"/>
      <protection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185" fontId="9" fillId="0" borderId="13" xfId="42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4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1" fontId="5" fillId="0" borderId="13" xfId="43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5" fillId="0" borderId="0" xfId="57" applyFont="1" applyAlignment="1">
      <alignment horizontal="center" vertical="center"/>
      <protection/>
    </xf>
    <xf numFmtId="0" fontId="14" fillId="0" borderId="0" xfId="57" applyFont="1" applyAlignment="1">
      <alignment horizontal="center" vertical="center"/>
      <protection/>
    </xf>
    <xf numFmtId="0" fontId="12" fillId="33" borderId="51" xfId="57" applyFont="1" applyFill="1" applyBorder="1" applyAlignment="1">
      <alignment horizontal="center" vertical="center"/>
      <protection/>
    </xf>
    <xf numFmtId="0" fontId="12" fillId="33" borderId="49" xfId="57" applyFont="1" applyFill="1" applyBorder="1" applyAlignment="1">
      <alignment horizontal="center" vertical="center"/>
      <protection/>
    </xf>
    <xf numFmtId="0" fontId="12" fillId="33" borderId="52" xfId="57" applyFont="1" applyFill="1" applyBorder="1" applyAlignment="1">
      <alignment horizontal="center" vertical="center"/>
      <protection/>
    </xf>
    <xf numFmtId="0" fontId="12" fillId="33" borderId="44" xfId="57" applyFont="1" applyFill="1" applyBorder="1" applyAlignment="1">
      <alignment horizontal="center" vertical="center"/>
      <protection/>
    </xf>
    <xf numFmtId="0" fontId="12" fillId="33" borderId="53" xfId="57" applyFont="1" applyFill="1" applyBorder="1" applyAlignment="1">
      <alignment horizontal="center" vertical="center"/>
      <protection/>
    </xf>
    <xf numFmtId="0" fontId="11" fillId="0" borderId="0" xfId="57" applyFont="1" applyAlignment="1">
      <alignment/>
      <protection/>
    </xf>
    <xf numFmtId="0" fontId="13" fillId="0" borderId="0" xfId="57" applyFont="1" applyAlignment="1">
      <alignment/>
      <protection/>
    </xf>
    <xf numFmtId="0" fontId="12" fillId="0" borderId="0" xfId="57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ndoiphatsin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06">
      <selection activeCell="D107" sqref="D107"/>
    </sheetView>
  </sheetViews>
  <sheetFormatPr defaultColWidth="9.140625" defaultRowHeight="15"/>
  <cols>
    <col min="1" max="1" width="46.57421875" style="2" customWidth="1"/>
    <col min="2" max="2" width="6.140625" style="2" customWidth="1"/>
    <col min="3" max="3" width="7.421875" style="2" customWidth="1"/>
    <col min="4" max="4" width="20.8515625" style="2" customWidth="1"/>
    <col min="5" max="5" width="19.57421875" style="2" customWidth="1"/>
    <col min="6" max="6" width="22.57421875" style="2" customWidth="1"/>
    <col min="7" max="16384" width="9.140625" style="2" customWidth="1"/>
  </cols>
  <sheetData>
    <row r="1" spans="1:5" ht="15">
      <c r="A1" s="3" t="s">
        <v>151</v>
      </c>
      <c r="B1" s="145" t="s">
        <v>144</v>
      </c>
      <c r="C1" s="145"/>
      <c r="D1" s="145"/>
      <c r="E1" s="145"/>
    </row>
    <row r="2" spans="1:5" ht="15">
      <c r="A2" s="3"/>
      <c r="B2" s="146" t="s">
        <v>145</v>
      </c>
      <c r="C2" s="146"/>
      <c r="D2" s="146"/>
      <c r="E2" s="146"/>
    </row>
    <row r="3" spans="1:5" ht="15">
      <c r="A3" s="3"/>
      <c r="B3" s="146" t="s">
        <v>146</v>
      </c>
      <c r="C3" s="146"/>
      <c r="D3" s="146"/>
      <c r="E3" s="146"/>
    </row>
    <row r="4" spans="1:2" ht="15">
      <c r="A4" s="3"/>
      <c r="B4" s="4"/>
    </row>
    <row r="5" spans="1:5" s="13" customFormat="1" ht="16.5">
      <c r="A5" s="142" t="s">
        <v>0</v>
      </c>
      <c r="B5" s="142"/>
      <c r="C5" s="142"/>
      <c r="D5" s="142"/>
      <c r="E5" s="142"/>
    </row>
    <row r="6" spans="1:5" s="13" customFormat="1" ht="16.5">
      <c r="A6" s="143" t="s">
        <v>397</v>
      </c>
      <c r="B6" s="143"/>
      <c r="C6" s="143"/>
      <c r="D6" s="143"/>
      <c r="E6" s="143"/>
    </row>
    <row r="7" s="13" customFormat="1" ht="17.25" thickBot="1">
      <c r="E7" s="42" t="s">
        <v>150</v>
      </c>
    </row>
    <row r="8" spans="1:5" s="13" customFormat="1" ht="33.75" thickTop="1">
      <c r="A8" s="69" t="s">
        <v>1</v>
      </c>
      <c r="B8" s="71" t="s">
        <v>143</v>
      </c>
      <c r="C8" s="80" t="s">
        <v>2</v>
      </c>
      <c r="D8" s="71" t="s">
        <v>153</v>
      </c>
      <c r="E8" s="84" t="s">
        <v>152</v>
      </c>
    </row>
    <row r="9" spans="1:5" s="13" customFormat="1" ht="17.25" thickBot="1">
      <c r="A9" s="70">
        <v>1</v>
      </c>
      <c r="B9" s="72">
        <v>2</v>
      </c>
      <c r="C9" s="72">
        <v>3</v>
      </c>
      <c r="D9" s="72">
        <v>4</v>
      </c>
      <c r="E9" s="85">
        <v>5</v>
      </c>
    </row>
    <row r="10" spans="1:5" s="13" customFormat="1" ht="34.5" customHeight="1">
      <c r="A10" s="43" t="s">
        <v>3</v>
      </c>
      <c r="B10" s="44">
        <v>100</v>
      </c>
      <c r="C10" s="44"/>
      <c r="D10" s="56">
        <f>D11+D15+D18+D25+D28</f>
        <v>45738068536</v>
      </c>
      <c r="E10" s="56">
        <f>E11+E15+E18+E25+E28</f>
        <v>46684199270</v>
      </c>
    </row>
    <row r="11" spans="1:5" s="19" customFormat="1" ht="16.5">
      <c r="A11" s="17" t="s">
        <v>4</v>
      </c>
      <c r="B11" s="18">
        <v>110</v>
      </c>
      <c r="C11" s="18"/>
      <c r="D11" s="48">
        <f>D12+D13+D14</f>
        <v>8006872648</v>
      </c>
      <c r="E11" s="48">
        <f>E12+E13+E14</f>
        <v>38111033326</v>
      </c>
    </row>
    <row r="12" spans="1:5" s="13" customFormat="1" ht="16.5">
      <c r="A12" s="15" t="s">
        <v>163</v>
      </c>
      <c r="B12" s="16">
        <v>111</v>
      </c>
      <c r="C12" s="16" t="s">
        <v>5</v>
      </c>
      <c r="D12" s="47">
        <v>293793192</v>
      </c>
      <c r="E12" s="47">
        <v>675988103</v>
      </c>
    </row>
    <row r="13" spans="1:5" s="13" customFormat="1" ht="16.5">
      <c r="A13" s="15" t="s">
        <v>164</v>
      </c>
      <c r="B13" s="16"/>
      <c r="C13" s="16"/>
      <c r="D13" s="47">
        <v>3713079456</v>
      </c>
      <c r="E13" s="47">
        <v>2935045223</v>
      </c>
    </row>
    <row r="14" spans="1:5" s="13" customFormat="1" ht="16.5">
      <c r="A14" s="15" t="s">
        <v>165</v>
      </c>
      <c r="B14" s="16">
        <v>112</v>
      </c>
      <c r="C14" s="16"/>
      <c r="D14" s="47">
        <v>4000000000</v>
      </c>
      <c r="E14" s="47">
        <v>34500000000</v>
      </c>
    </row>
    <row r="15" spans="1:5" s="13" customFormat="1" ht="16.5">
      <c r="A15" s="17" t="s">
        <v>6</v>
      </c>
      <c r="B15" s="18">
        <v>120</v>
      </c>
      <c r="C15" s="16" t="s">
        <v>7</v>
      </c>
      <c r="D15" s="48">
        <f>SUM(D16:D17)</f>
        <v>0</v>
      </c>
      <c r="E15" s="48">
        <f>SUM(E16:E17)</f>
        <v>0</v>
      </c>
    </row>
    <row r="16" spans="1:5" s="13" customFormat="1" ht="16.5">
      <c r="A16" s="15" t="s">
        <v>8</v>
      </c>
      <c r="B16" s="16">
        <v>121</v>
      </c>
      <c r="C16" s="16"/>
      <c r="D16" s="47"/>
      <c r="E16" s="47"/>
    </row>
    <row r="17" spans="1:5" s="13" customFormat="1" ht="33">
      <c r="A17" s="15" t="s">
        <v>9</v>
      </c>
      <c r="B17" s="16">
        <v>129</v>
      </c>
      <c r="C17" s="16"/>
      <c r="D17" s="47"/>
      <c r="E17" s="47"/>
    </row>
    <row r="18" spans="1:5" s="13" customFormat="1" ht="16.5">
      <c r="A18" s="17" t="s">
        <v>10</v>
      </c>
      <c r="B18" s="18">
        <v>130</v>
      </c>
      <c r="C18" s="18"/>
      <c r="D18" s="48">
        <f>SUM(D19:D24)</f>
        <v>37083611166</v>
      </c>
      <c r="E18" s="48">
        <f>SUM(E19:E24)</f>
        <v>3929277089</v>
      </c>
    </row>
    <row r="19" spans="1:5" s="13" customFormat="1" ht="16.5">
      <c r="A19" s="15" t="s">
        <v>11</v>
      </c>
      <c r="B19" s="16">
        <v>131</v>
      </c>
      <c r="C19" s="16"/>
      <c r="D19" s="47">
        <v>14034563217</v>
      </c>
      <c r="E19" s="47">
        <v>1441773638</v>
      </c>
    </row>
    <row r="20" spans="1:5" s="13" customFormat="1" ht="16.5">
      <c r="A20" s="15" t="s">
        <v>12</v>
      </c>
      <c r="B20" s="16">
        <v>132</v>
      </c>
      <c r="C20" s="16"/>
      <c r="D20" s="47">
        <v>3189318768</v>
      </c>
      <c r="E20" s="47">
        <v>2423170951</v>
      </c>
    </row>
    <row r="21" spans="1:5" s="13" customFormat="1" ht="16.5">
      <c r="A21" s="15" t="s">
        <v>13</v>
      </c>
      <c r="B21" s="16">
        <v>133</v>
      </c>
      <c r="C21" s="16"/>
      <c r="D21" s="47"/>
      <c r="E21" s="47"/>
    </row>
    <row r="22" spans="1:5" s="13" customFormat="1" ht="33">
      <c r="A22" s="15" t="s">
        <v>14</v>
      </c>
      <c r="B22" s="16">
        <v>134</v>
      </c>
      <c r="C22" s="16"/>
      <c r="D22" s="47"/>
      <c r="E22" s="47"/>
    </row>
    <row r="23" spans="1:5" s="13" customFormat="1" ht="16.5">
      <c r="A23" s="15" t="s">
        <v>15</v>
      </c>
      <c r="B23" s="16">
        <v>135</v>
      </c>
      <c r="C23" s="16" t="s">
        <v>16</v>
      </c>
      <c r="D23" s="47">
        <f>49500000+19810229181</f>
        <v>19859729181</v>
      </c>
      <c r="E23" s="47">
        <f>41400000+22932500</f>
        <v>64332500</v>
      </c>
    </row>
    <row r="24" spans="1:5" s="13" customFormat="1" ht="16.5">
      <c r="A24" s="15" t="s">
        <v>17</v>
      </c>
      <c r="B24" s="16">
        <v>139</v>
      </c>
      <c r="C24" s="16"/>
      <c r="D24" s="47"/>
      <c r="E24" s="47"/>
    </row>
    <row r="25" spans="1:5" s="13" customFormat="1" ht="16.5">
      <c r="A25" s="17" t="s">
        <v>18</v>
      </c>
      <c r="B25" s="18">
        <v>140</v>
      </c>
      <c r="C25" s="16"/>
      <c r="D25" s="48">
        <f>SUM(D26:D27)</f>
        <v>0</v>
      </c>
      <c r="E25" s="48">
        <f>SUM(E26:E27)</f>
        <v>0</v>
      </c>
    </row>
    <row r="26" spans="1:5" s="13" customFormat="1" ht="16.5">
      <c r="A26" s="15" t="s">
        <v>19</v>
      </c>
      <c r="B26" s="16">
        <v>141</v>
      </c>
      <c r="C26" s="16" t="s">
        <v>20</v>
      </c>
      <c r="D26" s="47">
        <v>0</v>
      </c>
      <c r="E26" s="47">
        <v>0</v>
      </c>
    </row>
    <row r="27" spans="1:5" s="13" customFormat="1" ht="16.5">
      <c r="A27" s="15" t="s">
        <v>21</v>
      </c>
      <c r="B27" s="16">
        <v>149</v>
      </c>
      <c r="C27" s="16"/>
      <c r="D27" s="47"/>
      <c r="E27" s="47"/>
    </row>
    <row r="28" spans="1:5" s="13" customFormat="1" ht="16.5">
      <c r="A28" s="17" t="s">
        <v>22</v>
      </c>
      <c r="B28" s="18">
        <v>150</v>
      </c>
      <c r="C28" s="18"/>
      <c r="D28" s="48">
        <f>SUM(D29:D33)</f>
        <v>647584722</v>
      </c>
      <c r="E28" s="48">
        <f>SUM(E29:E33)</f>
        <v>4643888855</v>
      </c>
    </row>
    <row r="29" spans="1:5" s="13" customFormat="1" ht="16.5">
      <c r="A29" s="15" t="s">
        <v>23</v>
      </c>
      <c r="B29" s="16">
        <v>151</v>
      </c>
      <c r="C29" s="16"/>
      <c r="D29" s="47">
        <v>192871557</v>
      </c>
      <c r="E29" s="47">
        <v>320772560</v>
      </c>
    </row>
    <row r="30" spans="1:5" s="13" customFormat="1" ht="16.5">
      <c r="A30" s="15" t="s">
        <v>24</v>
      </c>
      <c r="B30" s="16">
        <v>152</v>
      </c>
      <c r="C30" s="16"/>
      <c r="D30" s="47">
        <v>414982670</v>
      </c>
      <c r="E30" s="47">
        <v>4270366295</v>
      </c>
    </row>
    <row r="31" spans="1:5" s="13" customFormat="1" ht="16.5">
      <c r="A31" s="15" t="s">
        <v>25</v>
      </c>
      <c r="B31" s="16">
        <v>154</v>
      </c>
      <c r="C31" s="16" t="s">
        <v>26</v>
      </c>
      <c r="D31" s="47"/>
      <c r="E31" s="47"/>
    </row>
    <row r="32" spans="1:5" s="13" customFormat="1" ht="16.5" customHeight="1">
      <c r="A32" s="15" t="s">
        <v>167</v>
      </c>
      <c r="B32" s="16">
        <v>157</v>
      </c>
      <c r="C32" s="16"/>
      <c r="D32" s="47"/>
      <c r="E32" s="47"/>
    </row>
    <row r="33" spans="1:5" s="13" customFormat="1" ht="16.5">
      <c r="A33" s="15" t="s">
        <v>166</v>
      </c>
      <c r="B33" s="16">
        <v>158</v>
      </c>
      <c r="C33" s="16"/>
      <c r="D33" s="47">
        <v>39730495</v>
      </c>
      <c r="E33" s="47">
        <v>52750000</v>
      </c>
    </row>
    <row r="34" spans="1:5" s="13" customFormat="1" ht="16.5">
      <c r="A34" s="17"/>
      <c r="B34" s="18"/>
      <c r="C34" s="22"/>
      <c r="D34" s="47"/>
      <c r="E34" s="47"/>
    </row>
    <row r="35" spans="1:5" s="13" customFormat="1" ht="33">
      <c r="A35" s="17" t="s">
        <v>27</v>
      </c>
      <c r="B35" s="18">
        <v>200</v>
      </c>
      <c r="C35" s="22"/>
      <c r="D35" s="48">
        <f>D36+D42+D53+D56+D61</f>
        <v>452144737060</v>
      </c>
      <c r="E35" s="48">
        <f>E36+E42+E53+E56+E61</f>
        <v>467700878891</v>
      </c>
    </row>
    <row r="36" spans="1:5" s="13" customFormat="1" ht="16.5">
      <c r="A36" s="17" t="s">
        <v>28</v>
      </c>
      <c r="B36" s="18">
        <v>210</v>
      </c>
      <c r="C36" s="18"/>
      <c r="D36" s="48">
        <f>SUM(D37:D41)</f>
        <v>0</v>
      </c>
      <c r="E36" s="48">
        <f>SUM(E37:E41)</f>
        <v>0</v>
      </c>
    </row>
    <row r="37" spans="1:5" s="13" customFormat="1" ht="16.5">
      <c r="A37" s="15" t="s">
        <v>29</v>
      </c>
      <c r="B37" s="16">
        <v>211</v>
      </c>
      <c r="C37" s="16"/>
      <c r="D37" s="47"/>
      <c r="E37" s="47"/>
    </row>
    <row r="38" spans="1:5" s="13" customFormat="1" ht="16.5">
      <c r="A38" s="15" t="s">
        <v>30</v>
      </c>
      <c r="B38" s="16">
        <v>212</v>
      </c>
      <c r="C38" s="16"/>
      <c r="D38" s="47"/>
      <c r="E38" s="47"/>
    </row>
    <row r="39" spans="1:5" s="13" customFormat="1" ht="16.5">
      <c r="A39" s="15" t="s">
        <v>31</v>
      </c>
      <c r="B39" s="16">
        <v>213</v>
      </c>
      <c r="C39" s="16" t="s">
        <v>32</v>
      </c>
      <c r="D39" s="47"/>
      <c r="E39" s="47"/>
    </row>
    <row r="40" spans="1:5" s="13" customFormat="1" ht="16.5">
      <c r="A40" s="15" t="s">
        <v>33</v>
      </c>
      <c r="B40" s="16">
        <v>218</v>
      </c>
      <c r="C40" s="16" t="s">
        <v>34</v>
      </c>
      <c r="D40" s="47"/>
      <c r="E40" s="47"/>
    </row>
    <row r="41" spans="1:5" s="13" customFormat="1" ht="16.5">
      <c r="A41" s="15" t="s">
        <v>35</v>
      </c>
      <c r="B41" s="16">
        <v>219</v>
      </c>
      <c r="C41" s="16"/>
      <c r="D41" s="47"/>
      <c r="E41" s="47"/>
    </row>
    <row r="42" spans="1:5" s="13" customFormat="1" ht="16.5">
      <c r="A42" s="17" t="s">
        <v>36</v>
      </c>
      <c r="B42" s="18">
        <v>220</v>
      </c>
      <c r="C42" s="18"/>
      <c r="D42" s="48">
        <f>D43+D46+D49+D52</f>
        <v>444315403509</v>
      </c>
      <c r="E42" s="48">
        <f>E43+E46+E49+E52</f>
        <v>457719829139</v>
      </c>
    </row>
    <row r="43" spans="1:5" s="13" customFormat="1" ht="16.5">
      <c r="A43" s="15" t="s">
        <v>37</v>
      </c>
      <c r="B43" s="16">
        <v>221</v>
      </c>
      <c r="C43" s="16" t="s">
        <v>38</v>
      </c>
      <c r="D43" s="47">
        <f>D44+D45</f>
        <v>369040434819</v>
      </c>
      <c r="E43" s="47">
        <f>E44+E45</f>
        <v>383689129895</v>
      </c>
    </row>
    <row r="44" spans="1:5" s="13" customFormat="1" ht="16.5">
      <c r="A44" s="15" t="s">
        <v>39</v>
      </c>
      <c r="B44" s="16">
        <v>222</v>
      </c>
      <c r="C44" s="16"/>
      <c r="D44" s="47">
        <v>479438382291</v>
      </c>
      <c r="E44" s="47">
        <v>484768170780</v>
      </c>
    </row>
    <row r="45" spans="1:5" s="13" customFormat="1" ht="16.5">
      <c r="A45" s="15" t="s">
        <v>40</v>
      </c>
      <c r="B45" s="16">
        <v>223</v>
      </c>
      <c r="C45" s="16"/>
      <c r="D45" s="47">
        <v>-110397947472</v>
      </c>
      <c r="E45" s="47">
        <v>-101079040885</v>
      </c>
    </row>
    <row r="46" spans="1:5" s="13" customFormat="1" ht="17.25" thickBot="1">
      <c r="A46" s="88" t="s">
        <v>41</v>
      </c>
      <c r="B46" s="38">
        <v>224</v>
      </c>
      <c r="C46" s="38" t="s">
        <v>42</v>
      </c>
      <c r="D46" s="89">
        <f>D47+D48</f>
        <v>0</v>
      </c>
      <c r="E46" s="89">
        <f>E47+E48</f>
        <v>0</v>
      </c>
    </row>
    <row r="47" spans="1:5" s="13" customFormat="1" ht="17.25" thickTop="1">
      <c r="A47" s="76" t="s">
        <v>39</v>
      </c>
      <c r="B47" s="82">
        <v>225</v>
      </c>
      <c r="C47" s="82"/>
      <c r="D47" s="79"/>
      <c r="E47" s="79"/>
    </row>
    <row r="48" spans="1:5" s="13" customFormat="1" ht="16.5">
      <c r="A48" s="15" t="s">
        <v>40</v>
      </c>
      <c r="B48" s="24">
        <v>226</v>
      </c>
      <c r="C48" s="24"/>
      <c r="D48" s="47"/>
      <c r="E48" s="47"/>
    </row>
    <row r="49" spans="1:5" s="13" customFormat="1" ht="16.5">
      <c r="A49" s="15" t="s">
        <v>43</v>
      </c>
      <c r="B49" s="24">
        <v>227</v>
      </c>
      <c r="C49" s="24" t="s">
        <v>44</v>
      </c>
      <c r="D49" s="47">
        <f>D50+D51</f>
        <v>71974100699</v>
      </c>
      <c r="E49" s="47">
        <f>E50+E51</f>
        <v>72371429388</v>
      </c>
    </row>
    <row r="50" spans="1:5" s="13" customFormat="1" ht="16.5">
      <c r="A50" s="15" t="s">
        <v>39</v>
      </c>
      <c r="B50" s="16">
        <v>228</v>
      </c>
      <c r="C50" s="16"/>
      <c r="D50" s="47">
        <v>79246404441</v>
      </c>
      <c r="E50" s="47">
        <v>79246404441</v>
      </c>
    </row>
    <row r="51" spans="1:5" s="13" customFormat="1" ht="16.5">
      <c r="A51" s="15" t="s">
        <v>40</v>
      </c>
      <c r="B51" s="16">
        <v>229</v>
      </c>
      <c r="C51" s="16"/>
      <c r="D51" s="47">
        <v>-7272303742</v>
      </c>
      <c r="E51" s="47">
        <v>-6874975053</v>
      </c>
    </row>
    <row r="52" spans="1:5" s="13" customFormat="1" ht="16.5">
      <c r="A52" s="15" t="s">
        <v>45</v>
      </c>
      <c r="B52" s="16">
        <v>230</v>
      </c>
      <c r="C52" s="16" t="s">
        <v>46</v>
      </c>
      <c r="D52" s="47">
        <v>3300867991</v>
      </c>
      <c r="E52" s="47">
        <v>1659269856</v>
      </c>
    </row>
    <row r="53" spans="1:5" s="13" customFormat="1" ht="16.5">
      <c r="A53" s="17" t="s">
        <v>47</v>
      </c>
      <c r="B53" s="18">
        <v>240</v>
      </c>
      <c r="C53" s="16" t="s">
        <v>48</v>
      </c>
      <c r="D53" s="47">
        <f>SUM(D54:D55)</f>
        <v>0</v>
      </c>
      <c r="E53" s="47">
        <f>SUM(E54:E55)</f>
        <v>0</v>
      </c>
    </row>
    <row r="54" spans="1:5" s="13" customFormat="1" ht="16.5">
      <c r="A54" s="15" t="s">
        <v>39</v>
      </c>
      <c r="B54" s="16">
        <v>241</v>
      </c>
      <c r="C54" s="18"/>
      <c r="D54" s="48"/>
      <c r="E54" s="48"/>
    </row>
    <row r="55" spans="1:5" s="13" customFormat="1" ht="16.5">
      <c r="A55" s="15" t="s">
        <v>40</v>
      </c>
      <c r="B55" s="16">
        <v>242</v>
      </c>
      <c r="C55" s="16"/>
      <c r="D55" s="47"/>
      <c r="E55" s="47"/>
    </row>
    <row r="56" spans="1:5" s="13" customFormat="1" ht="16.5">
      <c r="A56" s="49" t="s">
        <v>49</v>
      </c>
      <c r="B56" s="18">
        <v>250</v>
      </c>
      <c r="C56" s="16"/>
      <c r="D56" s="48">
        <f>SUM(D57:D60)</f>
        <v>2258600000</v>
      </c>
      <c r="E56" s="48">
        <f>SUM(E57:E60)</f>
        <v>2258600000</v>
      </c>
    </row>
    <row r="57" spans="1:5" s="13" customFormat="1" ht="16.5">
      <c r="A57" s="15" t="s">
        <v>50</v>
      </c>
      <c r="B57" s="16">
        <v>251</v>
      </c>
      <c r="C57" s="18"/>
      <c r="D57" s="48"/>
      <c r="E57" s="48"/>
    </row>
    <row r="58" spans="1:5" s="13" customFormat="1" ht="16.5">
      <c r="A58" s="15" t="s">
        <v>51</v>
      </c>
      <c r="B58" s="16">
        <v>252</v>
      </c>
      <c r="C58" s="16"/>
      <c r="D58" s="47"/>
      <c r="E58" s="47"/>
    </row>
    <row r="59" spans="1:5" s="13" customFormat="1" ht="16.5">
      <c r="A59" s="15" t="s">
        <v>52</v>
      </c>
      <c r="B59" s="16">
        <v>258</v>
      </c>
      <c r="C59" s="16" t="s">
        <v>53</v>
      </c>
      <c r="D59" s="47">
        <v>2258600000</v>
      </c>
      <c r="E59" s="47">
        <v>2258600000</v>
      </c>
    </row>
    <row r="60" spans="1:5" s="13" customFormat="1" ht="33">
      <c r="A60" s="15" t="s">
        <v>54</v>
      </c>
      <c r="B60" s="16">
        <v>259</v>
      </c>
      <c r="C60" s="16"/>
      <c r="D60" s="47"/>
      <c r="E60" s="47"/>
    </row>
    <row r="61" spans="1:5" s="13" customFormat="1" ht="16.5">
      <c r="A61" s="17" t="s">
        <v>55</v>
      </c>
      <c r="B61" s="18">
        <v>260</v>
      </c>
      <c r="C61" s="16"/>
      <c r="D61" s="48">
        <f>SUM(D62:D64)</f>
        <v>5570733551</v>
      </c>
      <c r="E61" s="48">
        <f>SUM(E62:E64)</f>
        <v>7722449752</v>
      </c>
    </row>
    <row r="62" spans="1:5" s="13" customFormat="1" ht="16.5">
      <c r="A62" s="15" t="s">
        <v>56</v>
      </c>
      <c r="B62" s="16">
        <v>261</v>
      </c>
      <c r="C62" s="16" t="s">
        <v>57</v>
      </c>
      <c r="D62" s="47">
        <v>5570733551</v>
      </c>
      <c r="E62" s="47">
        <v>7722449752</v>
      </c>
    </row>
    <row r="63" spans="1:5" s="13" customFormat="1" ht="16.5">
      <c r="A63" s="15" t="s">
        <v>58</v>
      </c>
      <c r="B63" s="16">
        <v>262</v>
      </c>
      <c r="C63" s="16" t="s">
        <v>59</v>
      </c>
      <c r="D63" s="47"/>
      <c r="E63" s="47"/>
    </row>
    <row r="64" spans="1:5" s="13" customFormat="1" ht="17.25" thickBot="1">
      <c r="A64" s="15" t="s">
        <v>60</v>
      </c>
      <c r="B64" s="16">
        <v>268</v>
      </c>
      <c r="C64" s="16"/>
      <c r="D64" s="46"/>
      <c r="E64" s="46"/>
    </row>
    <row r="65" spans="1:5" s="13" customFormat="1" ht="16.5">
      <c r="A65" s="50"/>
      <c r="B65" s="44"/>
      <c r="C65" s="51"/>
      <c r="D65" s="52"/>
      <c r="E65" s="52"/>
    </row>
    <row r="66" spans="1:5" s="13" customFormat="1" ht="16.5">
      <c r="A66" s="53" t="s">
        <v>61</v>
      </c>
      <c r="B66" s="18">
        <v>270</v>
      </c>
      <c r="C66" s="22"/>
      <c r="D66" s="48">
        <f>D10+D35</f>
        <v>497882805596</v>
      </c>
      <c r="E66" s="48">
        <f>E10+E35</f>
        <v>514385078161</v>
      </c>
    </row>
    <row r="67" spans="1:5" s="13" customFormat="1" ht="17.25" thickBot="1">
      <c r="A67" s="87"/>
      <c r="B67" s="25"/>
      <c r="C67" s="25"/>
      <c r="D67" s="55"/>
      <c r="E67" s="55"/>
    </row>
    <row r="68" spans="1:5" s="13" customFormat="1" ht="16.5">
      <c r="A68" s="86" t="s">
        <v>62</v>
      </c>
      <c r="B68" s="24"/>
      <c r="C68" s="24"/>
      <c r="D68" s="47"/>
      <c r="E68" s="47"/>
    </row>
    <row r="69" spans="1:5" s="13" customFormat="1" ht="16.5">
      <c r="A69" s="17"/>
      <c r="B69" s="18"/>
      <c r="C69" s="22"/>
      <c r="D69" s="48"/>
      <c r="E69" s="48"/>
    </row>
    <row r="70" spans="1:5" s="13" customFormat="1" ht="16.5">
      <c r="A70" s="17" t="s">
        <v>63</v>
      </c>
      <c r="B70" s="18">
        <v>300</v>
      </c>
      <c r="C70" s="22"/>
      <c r="D70" s="48">
        <f>D71+D84</f>
        <v>151536776904</v>
      </c>
      <c r="E70" s="48">
        <f>E71+E84</f>
        <v>184843397540</v>
      </c>
    </row>
    <row r="71" spans="1:5" s="13" customFormat="1" ht="16.5">
      <c r="A71" s="17" t="s">
        <v>64</v>
      </c>
      <c r="B71" s="18">
        <v>310</v>
      </c>
      <c r="C71" s="18"/>
      <c r="D71" s="48">
        <f>SUM(D72:D83)</f>
        <v>51628467115</v>
      </c>
      <c r="E71" s="48">
        <f>SUM(E72:E83)</f>
        <v>56364239190</v>
      </c>
    </row>
    <row r="72" spans="1:5" s="13" customFormat="1" ht="16.5">
      <c r="A72" s="15" t="s">
        <v>65</v>
      </c>
      <c r="B72" s="16">
        <v>311</v>
      </c>
      <c r="C72" s="16" t="s">
        <v>66</v>
      </c>
      <c r="D72" s="47">
        <v>39188580078</v>
      </c>
      <c r="E72" s="47">
        <v>20698797696</v>
      </c>
    </row>
    <row r="73" spans="1:5" s="13" customFormat="1" ht="16.5">
      <c r="A73" s="15" t="s">
        <v>67</v>
      </c>
      <c r="B73" s="16">
        <v>312</v>
      </c>
      <c r="C73" s="16"/>
      <c r="D73" s="47">
        <v>2375058499</v>
      </c>
      <c r="E73" s="47">
        <v>6648047797</v>
      </c>
    </row>
    <row r="74" spans="1:5" s="13" customFormat="1" ht="16.5">
      <c r="A74" s="15" t="s">
        <v>68</v>
      </c>
      <c r="B74" s="16">
        <v>313</v>
      </c>
      <c r="C74" s="16"/>
      <c r="D74" s="47"/>
      <c r="E74" s="47">
        <v>14891618447</v>
      </c>
    </row>
    <row r="75" spans="1:5" s="13" customFormat="1" ht="16.5">
      <c r="A75" s="15" t="s">
        <v>69</v>
      </c>
      <c r="B75" s="16">
        <v>314</v>
      </c>
      <c r="C75" s="16" t="s">
        <v>70</v>
      </c>
      <c r="D75" s="47">
        <v>1665668658</v>
      </c>
      <c r="E75" s="47">
        <v>1476061273</v>
      </c>
    </row>
    <row r="76" spans="1:5" s="13" customFormat="1" ht="16.5">
      <c r="A76" s="15" t="s">
        <v>71</v>
      </c>
      <c r="B76" s="16">
        <v>315</v>
      </c>
      <c r="C76" s="16"/>
      <c r="D76" s="47">
        <v>239401414</v>
      </c>
      <c r="E76" s="47">
        <v>204401708</v>
      </c>
    </row>
    <row r="77" spans="1:5" s="13" customFormat="1" ht="16.5">
      <c r="A77" s="15" t="s">
        <v>72</v>
      </c>
      <c r="B77" s="16">
        <v>316</v>
      </c>
      <c r="C77" s="16" t="s">
        <v>73</v>
      </c>
      <c r="D77" s="47">
        <v>148255800</v>
      </c>
      <c r="E77" s="47">
        <v>5482759193</v>
      </c>
    </row>
    <row r="78" spans="1:5" s="13" customFormat="1" ht="16.5">
      <c r="A78" s="15" t="s">
        <v>74</v>
      </c>
      <c r="B78" s="16">
        <v>317</v>
      </c>
      <c r="C78" s="16"/>
      <c r="D78" s="47"/>
      <c r="E78" s="47"/>
    </row>
    <row r="79" spans="1:5" s="13" customFormat="1" ht="33">
      <c r="A79" s="15" t="s">
        <v>75</v>
      </c>
      <c r="B79" s="16">
        <v>318</v>
      </c>
      <c r="C79" s="16"/>
      <c r="D79" s="47"/>
      <c r="E79" s="47"/>
    </row>
    <row r="80" spans="1:5" s="13" customFormat="1" ht="22.5" customHeight="1">
      <c r="A80" s="15" t="s">
        <v>76</v>
      </c>
      <c r="B80" s="16">
        <v>319</v>
      </c>
      <c r="C80" s="16" t="s">
        <v>77</v>
      </c>
      <c r="D80" s="47">
        <v>6175945222</v>
      </c>
      <c r="E80" s="47">
        <v>6103551348</v>
      </c>
    </row>
    <row r="81" spans="1:5" s="13" customFormat="1" ht="16.5">
      <c r="A81" s="15" t="s">
        <v>78</v>
      </c>
      <c r="B81" s="16">
        <v>320</v>
      </c>
      <c r="C81" s="18"/>
      <c r="D81" s="47"/>
      <c r="E81" s="47"/>
    </row>
    <row r="82" spans="1:5" s="13" customFormat="1" ht="16.5">
      <c r="A82" s="15" t="s">
        <v>168</v>
      </c>
      <c r="B82" s="16">
        <v>323</v>
      </c>
      <c r="C82" s="18"/>
      <c r="D82" s="47">
        <v>1835557444</v>
      </c>
      <c r="E82" s="47">
        <v>859001728</v>
      </c>
    </row>
    <row r="83" spans="1:5" s="13" customFormat="1" ht="21" customHeight="1">
      <c r="A83" s="15" t="s">
        <v>169</v>
      </c>
      <c r="B83" s="16">
        <v>327</v>
      </c>
      <c r="C83" s="18"/>
      <c r="D83" s="47"/>
      <c r="E83" s="47"/>
    </row>
    <row r="84" spans="1:5" s="13" customFormat="1" ht="16.5">
      <c r="A84" s="17" t="s">
        <v>79</v>
      </c>
      <c r="B84" s="18">
        <v>330</v>
      </c>
      <c r="C84" s="18"/>
      <c r="D84" s="48">
        <f>SUM(D85:D93)</f>
        <v>99908309789</v>
      </c>
      <c r="E84" s="48">
        <f>SUM(E85:E93)</f>
        <v>128479158350</v>
      </c>
    </row>
    <row r="85" spans="1:5" s="13" customFormat="1" ht="16.5">
      <c r="A85" s="15" t="s">
        <v>80</v>
      </c>
      <c r="B85" s="16">
        <v>331</v>
      </c>
      <c r="C85" s="16"/>
      <c r="D85" s="47"/>
      <c r="E85" s="47"/>
    </row>
    <row r="86" spans="1:5" s="13" customFormat="1" ht="16.5">
      <c r="A86" s="15" t="s">
        <v>81</v>
      </c>
      <c r="B86" s="16">
        <v>332</v>
      </c>
      <c r="C86" s="16" t="s">
        <v>82</v>
      </c>
      <c r="D86" s="47"/>
      <c r="E86" s="47"/>
    </row>
    <row r="87" spans="1:5" s="13" customFormat="1" ht="16.5">
      <c r="A87" s="15" t="s">
        <v>83</v>
      </c>
      <c r="B87" s="16">
        <v>333</v>
      </c>
      <c r="C87" s="16"/>
      <c r="D87" s="47"/>
      <c r="E87" s="47"/>
    </row>
    <row r="88" spans="1:5" s="13" customFormat="1" ht="16.5">
      <c r="A88" s="15" t="s">
        <v>84</v>
      </c>
      <c r="B88" s="16">
        <v>334</v>
      </c>
      <c r="C88" s="16" t="s">
        <v>85</v>
      </c>
      <c r="D88" s="47">
        <v>99899716789</v>
      </c>
      <c r="E88" s="47">
        <v>128470565350</v>
      </c>
    </row>
    <row r="89" spans="1:5" s="13" customFormat="1" ht="16.5">
      <c r="A89" s="15" t="s">
        <v>86</v>
      </c>
      <c r="B89" s="16">
        <v>335</v>
      </c>
      <c r="C89" s="16" t="s">
        <v>59</v>
      </c>
      <c r="D89" s="47"/>
      <c r="E89" s="47"/>
    </row>
    <row r="90" spans="1:5" s="13" customFormat="1" ht="16.5">
      <c r="A90" s="15" t="s">
        <v>87</v>
      </c>
      <c r="B90" s="16">
        <v>336</v>
      </c>
      <c r="C90" s="16"/>
      <c r="D90" s="47">
        <v>8593000</v>
      </c>
      <c r="E90" s="47">
        <v>8593000</v>
      </c>
    </row>
    <row r="91" spans="1:5" s="13" customFormat="1" ht="16.5">
      <c r="A91" s="15" t="s">
        <v>88</v>
      </c>
      <c r="B91" s="16">
        <v>337</v>
      </c>
      <c r="C91" s="16"/>
      <c r="D91" s="47"/>
      <c r="E91" s="47"/>
    </row>
    <row r="92" spans="1:5" s="13" customFormat="1" ht="16.5">
      <c r="A92" s="15" t="s">
        <v>170</v>
      </c>
      <c r="B92" s="16">
        <v>338</v>
      </c>
      <c r="C92" s="16"/>
      <c r="D92" s="47"/>
      <c r="E92" s="47"/>
    </row>
    <row r="93" spans="1:5" s="13" customFormat="1" ht="16.5">
      <c r="A93" s="15" t="s">
        <v>171</v>
      </c>
      <c r="B93" s="16">
        <v>339</v>
      </c>
      <c r="C93" s="22"/>
      <c r="D93" s="47"/>
      <c r="E93" s="47"/>
    </row>
    <row r="94" spans="1:5" s="13" customFormat="1" ht="17.25" thickBot="1">
      <c r="A94" s="37"/>
      <c r="B94" s="54"/>
      <c r="C94" s="39"/>
      <c r="D94" s="75"/>
      <c r="E94" s="75"/>
    </row>
    <row r="95" spans="1:5" s="13" customFormat="1" ht="17.25" thickTop="1">
      <c r="A95" s="90" t="s">
        <v>89</v>
      </c>
      <c r="B95" s="91">
        <v>400</v>
      </c>
      <c r="C95" s="83"/>
      <c r="D95" s="92">
        <f>D96+D109</f>
        <v>346346028692</v>
      </c>
      <c r="E95" s="92">
        <f>E96+E109</f>
        <v>329541680621</v>
      </c>
    </row>
    <row r="96" spans="1:5" s="13" customFormat="1" ht="16.5">
      <c r="A96" s="17" t="s">
        <v>90</v>
      </c>
      <c r="B96" s="18">
        <v>410</v>
      </c>
      <c r="C96" s="16" t="s">
        <v>91</v>
      </c>
      <c r="D96" s="48">
        <f>SUM(D97:D108)</f>
        <v>346346028692</v>
      </c>
      <c r="E96" s="48">
        <f>SUM(E97:E108)</f>
        <v>329541680621</v>
      </c>
    </row>
    <row r="97" spans="1:5" s="13" customFormat="1" ht="16.5">
      <c r="A97" s="15" t="s">
        <v>92</v>
      </c>
      <c r="B97" s="16">
        <v>411</v>
      </c>
      <c r="C97" s="16"/>
      <c r="D97" s="47">
        <v>240000000000</v>
      </c>
      <c r="E97" s="47">
        <v>240000000000</v>
      </c>
    </row>
    <row r="98" spans="1:5" s="13" customFormat="1" ht="16.5">
      <c r="A98" s="15" t="s">
        <v>93</v>
      </c>
      <c r="B98" s="16">
        <v>412</v>
      </c>
      <c r="C98" s="16"/>
      <c r="D98" s="47">
        <v>15723448000</v>
      </c>
      <c r="E98" s="47">
        <v>15723448000</v>
      </c>
    </row>
    <row r="99" spans="1:5" s="13" customFormat="1" ht="16.5">
      <c r="A99" s="15" t="s">
        <v>94</v>
      </c>
      <c r="B99" s="24">
        <v>413</v>
      </c>
      <c r="C99" s="24"/>
      <c r="D99" s="47"/>
      <c r="E99" s="47"/>
    </row>
    <row r="100" spans="1:5" s="13" customFormat="1" ht="16.5">
      <c r="A100" s="15" t="s">
        <v>95</v>
      </c>
      <c r="B100" s="24">
        <v>414</v>
      </c>
      <c r="C100" s="24"/>
      <c r="D100" s="47"/>
      <c r="E100" s="47"/>
    </row>
    <row r="101" spans="1:5" s="13" customFormat="1" ht="16.5">
      <c r="A101" s="15" t="s">
        <v>96</v>
      </c>
      <c r="B101" s="24">
        <v>415</v>
      </c>
      <c r="C101" s="24"/>
      <c r="D101" s="47"/>
      <c r="E101" s="47"/>
    </row>
    <row r="102" spans="1:5" s="13" customFormat="1" ht="16.5">
      <c r="A102" s="15" t="s">
        <v>97</v>
      </c>
      <c r="B102" s="24">
        <v>416</v>
      </c>
      <c r="C102" s="24"/>
      <c r="D102" s="47">
        <v>9235777</v>
      </c>
      <c r="E102" s="47">
        <v>-573797043</v>
      </c>
    </row>
    <row r="103" spans="1:5" s="13" customFormat="1" ht="16.5">
      <c r="A103" s="15" t="s">
        <v>98</v>
      </c>
      <c r="B103" s="24">
        <v>417</v>
      </c>
      <c r="C103" s="24"/>
      <c r="D103" s="47">
        <v>12652290423</v>
      </c>
      <c r="E103" s="47">
        <v>12652290423</v>
      </c>
    </row>
    <row r="104" spans="1:5" s="13" customFormat="1" ht="16.5">
      <c r="A104" s="15" t="s">
        <v>99</v>
      </c>
      <c r="B104" s="24">
        <v>418</v>
      </c>
      <c r="C104" s="24"/>
      <c r="D104" s="47">
        <v>5791413000</v>
      </c>
      <c r="E104" s="47">
        <v>5791413000</v>
      </c>
    </row>
    <row r="105" spans="1:5" s="13" customFormat="1" ht="16.5">
      <c r="A105" s="15" t="s">
        <v>100</v>
      </c>
      <c r="B105" s="16">
        <v>419</v>
      </c>
      <c r="C105" s="16"/>
      <c r="D105" s="46"/>
      <c r="E105" s="46"/>
    </row>
    <row r="106" spans="1:5" s="13" customFormat="1" ht="16.5">
      <c r="A106" s="15" t="s">
        <v>101</v>
      </c>
      <c r="B106" s="16">
        <v>420</v>
      </c>
      <c r="C106" s="16"/>
      <c r="D106" s="46">
        <v>72169641492</v>
      </c>
      <c r="E106" s="46">
        <v>55948326241</v>
      </c>
    </row>
    <row r="107" spans="1:5" s="13" customFormat="1" ht="16.5">
      <c r="A107" s="15" t="s">
        <v>102</v>
      </c>
      <c r="B107" s="16">
        <v>421</v>
      </c>
      <c r="C107" s="16"/>
      <c r="D107" s="46"/>
      <c r="E107" s="46"/>
    </row>
    <row r="108" spans="1:5" s="13" customFormat="1" ht="16.5">
      <c r="A108" s="15" t="s">
        <v>172</v>
      </c>
      <c r="B108" s="16">
        <v>422</v>
      </c>
      <c r="C108" s="16"/>
      <c r="D108" s="46"/>
      <c r="E108" s="46"/>
    </row>
    <row r="109" spans="1:5" s="13" customFormat="1" ht="16.5">
      <c r="A109" s="17" t="s">
        <v>103</v>
      </c>
      <c r="B109" s="18">
        <v>430</v>
      </c>
      <c r="C109" s="18"/>
      <c r="D109" s="45">
        <f>SUM(D110:D111)</f>
        <v>0</v>
      </c>
      <c r="E109" s="45">
        <f>SUM(E110:E111)</f>
        <v>0</v>
      </c>
    </row>
    <row r="110" spans="1:5" s="13" customFormat="1" ht="16.5">
      <c r="A110" s="15" t="s">
        <v>173</v>
      </c>
      <c r="B110" s="16">
        <v>432</v>
      </c>
      <c r="C110" s="16" t="s">
        <v>104</v>
      </c>
      <c r="D110" s="46"/>
      <c r="E110" s="46"/>
    </row>
    <row r="111" spans="1:5" s="13" customFormat="1" ht="17.25" thickBot="1">
      <c r="A111" s="15" t="s">
        <v>174</v>
      </c>
      <c r="B111" s="16">
        <v>433</v>
      </c>
      <c r="C111" s="16"/>
      <c r="D111" s="46"/>
      <c r="E111" s="46"/>
    </row>
    <row r="112" spans="1:5" s="13" customFormat="1" ht="16.5">
      <c r="A112" s="50"/>
      <c r="B112" s="44"/>
      <c r="C112" s="51"/>
      <c r="D112" s="52"/>
      <c r="E112" s="52"/>
    </row>
    <row r="113" spans="1:7" s="13" customFormat="1" ht="33.75" thickBot="1">
      <c r="A113" s="35" t="s">
        <v>105</v>
      </c>
      <c r="B113" s="26">
        <v>440</v>
      </c>
      <c r="C113" s="12"/>
      <c r="D113" s="57">
        <f>D70+D95</f>
        <v>497882805596</v>
      </c>
      <c r="E113" s="57">
        <f>E70+E95</f>
        <v>514385078161</v>
      </c>
      <c r="F113" s="58">
        <f>D66-D113</f>
        <v>0</v>
      </c>
      <c r="G113" s="58">
        <f>E113-E66</f>
        <v>0</v>
      </c>
    </row>
    <row r="114" spans="1:4" s="13" customFormat="1" ht="16.5">
      <c r="A114" s="27"/>
      <c r="D114" s="58"/>
    </row>
    <row r="115" spans="1:5" s="13" customFormat="1" ht="16.5">
      <c r="A115" s="142" t="s">
        <v>106</v>
      </c>
      <c r="B115" s="142"/>
      <c r="C115" s="142"/>
      <c r="D115" s="142"/>
      <c r="E115" s="142"/>
    </row>
    <row r="116" s="13" customFormat="1" ht="17.25" thickBot="1">
      <c r="A116" s="27"/>
    </row>
    <row r="117" spans="1:5" s="13" customFormat="1" ht="33" thickBot="1" thickTop="1">
      <c r="A117" s="29" t="s">
        <v>107</v>
      </c>
      <c r="B117" s="73"/>
      <c r="C117" s="81" t="s">
        <v>2</v>
      </c>
      <c r="D117" s="74" t="s">
        <v>153</v>
      </c>
      <c r="E117" s="78" t="s">
        <v>152</v>
      </c>
    </row>
    <row r="118" spans="1:5" s="13" customFormat="1" ht="16.5">
      <c r="A118" s="15" t="s">
        <v>108</v>
      </c>
      <c r="B118" s="16"/>
      <c r="C118" s="16">
        <v>24</v>
      </c>
      <c r="D118" s="59"/>
      <c r="E118" s="60"/>
    </row>
    <row r="119" spans="1:5" s="13" customFormat="1" ht="33">
      <c r="A119" s="15" t="s">
        <v>109</v>
      </c>
      <c r="B119" s="61"/>
      <c r="C119" s="61"/>
      <c r="D119" s="59"/>
      <c r="E119" s="60"/>
    </row>
    <row r="120" spans="1:5" s="13" customFormat="1" ht="33">
      <c r="A120" s="15" t="s">
        <v>110</v>
      </c>
      <c r="B120" s="61"/>
      <c r="C120" s="61"/>
      <c r="D120" s="59"/>
      <c r="E120" s="60"/>
    </row>
    <row r="121" spans="1:5" s="13" customFormat="1" ht="16.5">
      <c r="A121" s="15" t="s">
        <v>111</v>
      </c>
      <c r="B121" s="61"/>
      <c r="C121" s="61"/>
      <c r="D121" s="59"/>
      <c r="E121" s="60"/>
    </row>
    <row r="122" spans="1:5" s="13" customFormat="1" ht="16.5">
      <c r="A122" s="15" t="s">
        <v>112</v>
      </c>
      <c r="B122" s="62"/>
      <c r="C122" s="62"/>
      <c r="D122" s="63"/>
      <c r="E122" s="60"/>
    </row>
    <row r="123" spans="1:5" s="13" customFormat="1" ht="17.25" thickBot="1">
      <c r="A123" s="37" t="s">
        <v>113</v>
      </c>
      <c r="B123" s="64"/>
      <c r="C123" s="64"/>
      <c r="D123" s="65"/>
      <c r="E123" s="66"/>
    </row>
    <row r="124" s="13" customFormat="1" ht="17.25" thickTop="1">
      <c r="A124" s="27"/>
    </row>
    <row r="125" spans="3:5" s="13" customFormat="1" ht="16.5">
      <c r="C125" s="143" t="s">
        <v>398</v>
      </c>
      <c r="D125" s="142"/>
      <c r="E125" s="142"/>
    </row>
    <row r="126" spans="1:5" s="13" customFormat="1" ht="16.5">
      <c r="A126" s="67" t="s">
        <v>155</v>
      </c>
      <c r="B126" s="67"/>
      <c r="C126" s="144" t="s">
        <v>142</v>
      </c>
      <c r="D126" s="144"/>
      <c r="E126" s="144"/>
    </row>
    <row r="127" spans="1:5" s="13" customFormat="1" ht="16.5">
      <c r="A127" s="67"/>
      <c r="B127" s="67"/>
      <c r="C127" s="28"/>
      <c r="D127" s="28"/>
      <c r="E127" s="28"/>
    </row>
    <row r="128" spans="1:5" s="13" customFormat="1" ht="16.5">
      <c r="A128" s="67"/>
      <c r="B128" s="67"/>
      <c r="C128" s="28"/>
      <c r="D128" s="28"/>
      <c r="E128" s="28"/>
    </row>
    <row r="129" spans="1:5" s="13" customFormat="1" ht="16.5">
      <c r="A129" s="67"/>
      <c r="B129" s="67"/>
      <c r="C129" s="28"/>
      <c r="D129" s="28"/>
      <c r="E129" s="28"/>
    </row>
    <row r="130" spans="1:5" s="13" customFormat="1" ht="16.5">
      <c r="A130" s="67"/>
      <c r="B130" s="67"/>
      <c r="C130" s="28"/>
      <c r="D130" s="28"/>
      <c r="E130" s="28"/>
    </row>
    <row r="131" spans="1:5" s="13" customFormat="1" ht="25.5" customHeight="1">
      <c r="A131" s="67" t="s">
        <v>156</v>
      </c>
      <c r="B131" s="68"/>
      <c r="C131" s="144" t="s">
        <v>154</v>
      </c>
      <c r="D131" s="144"/>
      <c r="E131" s="144"/>
    </row>
    <row r="133" ht="15">
      <c r="A133" s="6"/>
    </row>
    <row r="134" ht="15">
      <c r="A134" s="6"/>
    </row>
    <row r="135" ht="15">
      <c r="A135" s="6"/>
    </row>
    <row r="136" spans="1:4" ht="15">
      <c r="A136" s="6"/>
      <c r="D136" s="7"/>
    </row>
  </sheetData>
  <sheetProtection/>
  <mergeCells count="9">
    <mergeCell ref="A115:E115"/>
    <mergeCell ref="C125:E125"/>
    <mergeCell ref="C126:E126"/>
    <mergeCell ref="C131:E131"/>
    <mergeCell ref="A6:E6"/>
    <mergeCell ref="B1:E1"/>
    <mergeCell ref="B2:E2"/>
    <mergeCell ref="B3:E3"/>
    <mergeCell ref="A5:E5"/>
  </mergeCells>
  <printOptions horizontalCentered="1"/>
  <pageMargins left="0.26" right="0" top="0.36" bottom="0.4330708661417323" header="0.17" footer="0.15748031496062992"/>
  <pageSetup firstPageNumber="1" useFirstPageNumber="1" horizontalDpi="600" verticalDpi="600" orientation="portrait" paperSize="9" r:id="rId1"/>
  <headerFooter alignWithMargins="0">
    <oddFooter xml:space="preserve">&amp;C&amp;13&amp; Trang &amp;P&amp;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45.421875" style="2" customWidth="1"/>
    <col min="2" max="3" width="8.28125" style="2" customWidth="1"/>
    <col min="4" max="4" width="20.7109375" style="2" customWidth="1"/>
    <col min="5" max="5" width="19.57421875" style="2" customWidth="1"/>
    <col min="6" max="6" width="32.8515625" style="2" customWidth="1"/>
    <col min="7" max="7" width="24.00390625" style="2" customWidth="1"/>
    <col min="8" max="16384" width="9.140625" style="2" customWidth="1"/>
  </cols>
  <sheetData>
    <row r="1" spans="1:5" ht="15" customHeight="1">
      <c r="A1" s="8" t="s">
        <v>151</v>
      </c>
      <c r="B1" s="145" t="s">
        <v>147</v>
      </c>
      <c r="C1" s="145"/>
      <c r="D1" s="145"/>
      <c r="E1" s="145"/>
    </row>
    <row r="2" spans="1:5" ht="15">
      <c r="A2" s="8"/>
      <c r="B2" s="150" t="s">
        <v>145</v>
      </c>
      <c r="C2" s="150"/>
      <c r="D2" s="150"/>
      <c r="E2" s="150"/>
    </row>
    <row r="3" spans="1:5" ht="15">
      <c r="A3" s="8"/>
      <c r="B3" s="150" t="s">
        <v>146</v>
      </c>
      <c r="C3" s="150"/>
      <c r="D3" s="150"/>
      <c r="E3" s="150"/>
    </row>
    <row r="4" spans="1:5" ht="15">
      <c r="A4" s="8"/>
      <c r="B4" s="9"/>
      <c r="C4" s="150"/>
      <c r="D4" s="150"/>
      <c r="E4" s="150"/>
    </row>
    <row r="5" spans="1:5" s="13" customFormat="1" ht="16.5">
      <c r="A5" s="142" t="s">
        <v>114</v>
      </c>
      <c r="B5" s="142"/>
      <c r="C5" s="142"/>
      <c r="D5" s="142"/>
      <c r="E5" s="142"/>
    </row>
    <row r="6" spans="1:5" s="13" customFormat="1" ht="16.5">
      <c r="A6" s="143" t="s">
        <v>399</v>
      </c>
      <c r="B6" s="143"/>
      <c r="C6" s="143"/>
      <c r="D6" s="143"/>
      <c r="E6" s="143"/>
    </row>
    <row r="7" spans="1:5" s="13" customFormat="1" ht="16.5">
      <c r="A7" s="14"/>
      <c r="B7" s="14"/>
      <c r="C7" s="14"/>
      <c r="D7" s="14"/>
      <c r="E7" s="14"/>
    </row>
    <row r="8" spans="1:5" s="13" customFormat="1" ht="17.25" thickBot="1">
      <c r="A8" s="10" t="s">
        <v>115</v>
      </c>
      <c r="E8" s="10" t="s">
        <v>161</v>
      </c>
    </row>
    <row r="9" spans="1:5" s="13" customFormat="1" ht="37.5" customHeight="1" thickBot="1" thickTop="1">
      <c r="A9" s="31" t="s">
        <v>107</v>
      </c>
      <c r="B9" s="32" t="s">
        <v>143</v>
      </c>
      <c r="C9" s="32" t="s">
        <v>2</v>
      </c>
      <c r="D9" s="32" t="s">
        <v>158</v>
      </c>
      <c r="E9" s="84" t="s">
        <v>157</v>
      </c>
    </row>
    <row r="10" spans="1:5" s="13" customFormat="1" ht="17.25" thickBot="1">
      <c r="A10" s="41">
        <v>1</v>
      </c>
      <c r="B10" s="30">
        <v>2</v>
      </c>
      <c r="C10" s="30">
        <v>3</v>
      </c>
      <c r="D10" s="30">
        <v>4</v>
      </c>
      <c r="E10" s="93">
        <v>5</v>
      </c>
    </row>
    <row r="11" spans="1:6" s="13" customFormat="1" ht="17.25" thickTop="1">
      <c r="A11" s="15" t="s">
        <v>116</v>
      </c>
      <c r="B11" s="33" t="s">
        <v>148</v>
      </c>
      <c r="C11" s="24" t="s">
        <v>117</v>
      </c>
      <c r="D11" s="34">
        <v>48016808117</v>
      </c>
      <c r="E11" s="34">
        <v>38413302678</v>
      </c>
      <c r="F11" s="58"/>
    </row>
    <row r="12" spans="1:5" s="13" customFormat="1" ht="16.5">
      <c r="A12" s="15" t="s">
        <v>118</v>
      </c>
      <c r="B12" s="33" t="s">
        <v>149</v>
      </c>
      <c r="C12" s="24"/>
      <c r="D12" s="34"/>
      <c r="E12" s="34"/>
    </row>
    <row r="13" spans="1:5" s="19" customFormat="1" ht="33">
      <c r="A13" s="17" t="s">
        <v>119</v>
      </c>
      <c r="B13" s="22">
        <v>10</v>
      </c>
      <c r="C13" s="22"/>
      <c r="D13" s="23">
        <f>D11-D12</f>
        <v>48016808117</v>
      </c>
      <c r="E13" s="23">
        <f>E11-E12</f>
        <v>38413302678</v>
      </c>
    </row>
    <row r="14" spans="1:6" s="13" customFormat="1" ht="16.5">
      <c r="A14" s="15" t="s">
        <v>120</v>
      </c>
      <c r="B14" s="24">
        <v>11</v>
      </c>
      <c r="C14" s="24" t="s">
        <v>121</v>
      </c>
      <c r="D14" s="34">
        <v>16386404183</v>
      </c>
      <c r="E14" s="34">
        <v>15500864570</v>
      </c>
      <c r="F14" s="58"/>
    </row>
    <row r="15" spans="1:5" s="19" customFormat="1" ht="33">
      <c r="A15" s="17" t="s">
        <v>122</v>
      </c>
      <c r="B15" s="22">
        <v>20</v>
      </c>
      <c r="C15" s="22"/>
      <c r="D15" s="23">
        <f>D13-D14</f>
        <v>31630403934</v>
      </c>
      <c r="E15" s="23">
        <f>E13-E14</f>
        <v>22912438108</v>
      </c>
    </row>
    <row r="16" spans="1:6" s="13" customFormat="1" ht="16.5">
      <c r="A16" s="15" t="s">
        <v>123</v>
      </c>
      <c r="B16" s="24">
        <v>21</v>
      </c>
      <c r="C16" s="24" t="s">
        <v>124</v>
      </c>
      <c r="D16" s="34">
        <v>526542313</v>
      </c>
      <c r="E16" s="34">
        <v>482963165</v>
      </c>
      <c r="F16" s="58"/>
    </row>
    <row r="17" spans="1:6" s="13" customFormat="1" ht="16.5">
      <c r="A17" s="15" t="s">
        <v>125</v>
      </c>
      <c r="B17" s="24">
        <v>22</v>
      </c>
      <c r="C17" s="24" t="s">
        <v>126</v>
      </c>
      <c r="D17" s="77">
        <v>4071967529</v>
      </c>
      <c r="E17" s="77">
        <v>9528364411</v>
      </c>
      <c r="F17" s="58"/>
    </row>
    <row r="18" spans="1:5" s="21" customFormat="1" ht="16.5">
      <c r="A18" s="20" t="s">
        <v>159</v>
      </c>
      <c r="B18" s="36">
        <v>23</v>
      </c>
      <c r="C18" s="36"/>
      <c r="D18" s="77">
        <v>2672771370</v>
      </c>
      <c r="E18" s="77">
        <f>4043867935</f>
        <v>4043867935</v>
      </c>
    </row>
    <row r="19" spans="1:5" s="13" customFormat="1" ht="16.5">
      <c r="A19" s="15" t="s">
        <v>127</v>
      </c>
      <c r="B19" s="24">
        <v>24</v>
      </c>
      <c r="C19" s="24"/>
      <c r="D19" s="34"/>
      <c r="E19" s="34"/>
    </row>
    <row r="20" spans="1:6" s="13" customFormat="1" ht="16.5">
      <c r="A20" s="15" t="s">
        <v>128</v>
      </c>
      <c r="B20" s="24">
        <v>25</v>
      </c>
      <c r="C20" s="24"/>
      <c r="D20" s="34">
        <v>2988922846</v>
      </c>
      <c r="E20" s="34">
        <v>1276292020</v>
      </c>
      <c r="F20" s="58"/>
    </row>
    <row r="21" spans="1:6" s="19" customFormat="1" ht="18.75" customHeight="1">
      <c r="A21" s="17" t="s">
        <v>129</v>
      </c>
      <c r="B21" s="148">
        <v>30</v>
      </c>
      <c r="C21" s="148"/>
      <c r="D21" s="149">
        <f>D15+D16-D17-D20</f>
        <v>25096055872</v>
      </c>
      <c r="E21" s="149">
        <f>E15+E16-E17-E20</f>
        <v>12590744842</v>
      </c>
      <c r="F21" s="97"/>
    </row>
    <row r="22" spans="1:5" s="19" customFormat="1" ht="16.5">
      <c r="A22" s="17" t="s">
        <v>130</v>
      </c>
      <c r="B22" s="148"/>
      <c r="C22" s="148"/>
      <c r="D22" s="149"/>
      <c r="E22" s="149"/>
    </row>
    <row r="23" spans="1:5" s="13" customFormat="1" ht="16.5">
      <c r="A23" s="15" t="s">
        <v>131</v>
      </c>
      <c r="B23" s="24">
        <v>31</v>
      </c>
      <c r="C23" s="24"/>
      <c r="D23" s="34">
        <v>2909090910</v>
      </c>
      <c r="E23" s="34"/>
    </row>
    <row r="24" spans="1:5" s="13" customFormat="1" ht="16.5">
      <c r="A24" s="15" t="s">
        <v>132</v>
      </c>
      <c r="B24" s="24">
        <v>32</v>
      </c>
      <c r="C24" s="24"/>
      <c r="D24" s="23">
        <v>9706550618</v>
      </c>
      <c r="E24" s="23"/>
    </row>
    <row r="25" spans="1:5" s="13" customFormat="1" ht="16.5">
      <c r="A25" s="15" t="s">
        <v>133</v>
      </c>
      <c r="B25" s="24">
        <v>40</v>
      </c>
      <c r="C25" s="24"/>
      <c r="D25" s="23">
        <f>D23-D24</f>
        <v>-6797459708</v>
      </c>
      <c r="E25" s="23">
        <f>E23-E24</f>
        <v>0</v>
      </c>
    </row>
    <row r="26" spans="1:5" s="19" customFormat="1" ht="16.5">
      <c r="A26" s="17" t="s">
        <v>134</v>
      </c>
      <c r="B26" s="148">
        <v>50</v>
      </c>
      <c r="C26" s="148"/>
      <c r="D26" s="149">
        <f>D21+D25</f>
        <v>18298596164</v>
      </c>
      <c r="E26" s="149">
        <f>E21+E25</f>
        <v>12590744842</v>
      </c>
    </row>
    <row r="27" spans="1:7" s="19" customFormat="1" ht="16.5">
      <c r="A27" s="17" t="s">
        <v>135</v>
      </c>
      <c r="B27" s="148"/>
      <c r="C27" s="148"/>
      <c r="D27" s="149"/>
      <c r="E27" s="149"/>
      <c r="G27" s="95"/>
    </row>
    <row r="28" spans="1:7" s="13" customFormat="1" ht="16.5">
      <c r="A28" s="15" t="s">
        <v>136</v>
      </c>
      <c r="B28" s="24">
        <v>51</v>
      </c>
      <c r="C28" s="24" t="s">
        <v>138</v>
      </c>
      <c r="D28" s="23">
        <v>1307481852</v>
      </c>
      <c r="E28" s="23">
        <f>E26*20%*50%</f>
        <v>1259074484.2</v>
      </c>
      <c r="G28" s="96"/>
    </row>
    <row r="29" spans="1:7" s="13" customFormat="1" ht="16.5">
      <c r="A29" s="15" t="s">
        <v>137</v>
      </c>
      <c r="B29" s="24">
        <v>52</v>
      </c>
      <c r="C29" s="24" t="s">
        <v>138</v>
      </c>
      <c r="D29" s="23"/>
      <c r="E29" s="23"/>
      <c r="G29" s="58"/>
    </row>
    <row r="30" spans="1:7" s="19" customFormat="1" ht="33">
      <c r="A30" s="17" t="s">
        <v>160</v>
      </c>
      <c r="B30" s="24">
        <v>60</v>
      </c>
      <c r="C30" s="24"/>
      <c r="D30" s="23">
        <f>D26-D28-D29</f>
        <v>16991114312</v>
      </c>
      <c r="E30" s="23">
        <f>E26-E28-E29</f>
        <v>11331670357.8</v>
      </c>
      <c r="G30" s="94"/>
    </row>
    <row r="31" spans="1:5" s="13" customFormat="1" ht="17.25" thickBot="1">
      <c r="A31" s="37" t="s">
        <v>139</v>
      </c>
      <c r="B31" s="38">
        <v>70</v>
      </c>
      <c r="C31" s="39"/>
      <c r="D31" s="40">
        <f>D30/24000000</f>
        <v>707.9630963333333</v>
      </c>
      <c r="E31" s="40">
        <f>E30/14997347</f>
        <v>755.5783271401268</v>
      </c>
    </row>
    <row r="32" spans="1:5" s="13" customFormat="1" ht="27.75" customHeight="1" thickTop="1">
      <c r="A32" s="27" t="s">
        <v>140</v>
      </c>
      <c r="C32" s="151" t="s">
        <v>398</v>
      </c>
      <c r="D32" s="151"/>
      <c r="E32" s="151"/>
    </row>
    <row r="33" spans="1:5" s="13" customFormat="1" ht="15" customHeight="1">
      <c r="A33" s="28" t="s">
        <v>141</v>
      </c>
      <c r="B33" s="28"/>
      <c r="C33" s="144" t="s">
        <v>142</v>
      </c>
      <c r="D33" s="144"/>
      <c r="E33" s="144"/>
    </row>
    <row r="34" spans="1:5" ht="25.5" customHeight="1">
      <c r="A34" s="4"/>
      <c r="B34" s="150"/>
      <c r="C34" s="150"/>
      <c r="D34" s="150"/>
      <c r="E34" s="150"/>
    </row>
    <row r="36" ht="15">
      <c r="A36" s="1"/>
    </row>
    <row r="38" spans="1:5" s="5" customFormat="1" ht="15" customHeight="1">
      <c r="A38" s="5" t="s">
        <v>162</v>
      </c>
      <c r="C38" s="147" t="s">
        <v>154</v>
      </c>
      <c r="D38" s="147"/>
      <c r="E38" s="147"/>
    </row>
    <row r="42" ht="15">
      <c r="D42" s="11"/>
    </row>
    <row r="44" ht="15">
      <c r="D44" s="7"/>
    </row>
  </sheetData>
  <sheetProtection/>
  <mergeCells count="19">
    <mergeCell ref="B1:E1"/>
    <mergeCell ref="B2:E2"/>
    <mergeCell ref="B3:E3"/>
    <mergeCell ref="A5:E5"/>
    <mergeCell ref="A6:E6"/>
    <mergeCell ref="D34:E34"/>
    <mergeCell ref="B34:C34"/>
    <mergeCell ref="B21:B22"/>
    <mergeCell ref="C21:C22"/>
    <mergeCell ref="D21:D22"/>
    <mergeCell ref="C38:E38"/>
    <mergeCell ref="B26:B27"/>
    <mergeCell ref="C26:C27"/>
    <mergeCell ref="D26:D27"/>
    <mergeCell ref="E26:E27"/>
    <mergeCell ref="C4:E4"/>
    <mergeCell ref="E21:E22"/>
    <mergeCell ref="C32:E32"/>
    <mergeCell ref="C33:E33"/>
  </mergeCells>
  <printOptions horizontalCentered="1"/>
  <pageMargins left="0.17" right="0.18" top="0.72" bottom="1" header="0.5" footer="0.36"/>
  <pageSetup firstPageNumber="4" useFirstPageNumber="1" horizontalDpi="600" verticalDpi="600" orientation="portrait" paperSize="9" r:id="rId1"/>
  <headerFooter alignWithMargins="0">
    <oddFooter>&amp;C&amp;13Trang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55">
      <selection activeCell="D48" sqref="D48"/>
    </sheetView>
  </sheetViews>
  <sheetFormatPr defaultColWidth="9.140625" defaultRowHeight="15"/>
  <cols>
    <col min="1" max="1" width="50.8515625" style="2" customWidth="1"/>
    <col min="2" max="2" width="7.00390625" style="2" customWidth="1"/>
    <col min="3" max="3" width="8.28125" style="2" customWidth="1"/>
    <col min="4" max="4" width="20.57421875" style="107" customWidth="1"/>
    <col min="5" max="5" width="20.140625" style="107" customWidth="1"/>
    <col min="6" max="16384" width="9.140625" style="2" customWidth="1"/>
  </cols>
  <sheetData>
    <row r="1" spans="1:5" ht="15">
      <c r="A1" s="3"/>
      <c r="B1" s="145" t="s">
        <v>352</v>
      </c>
      <c r="C1" s="145"/>
      <c r="D1" s="145"/>
      <c r="E1" s="145"/>
    </row>
    <row r="2" spans="1:5" ht="15">
      <c r="A2" s="98" t="s">
        <v>151</v>
      </c>
      <c r="B2" s="150" t="s">
        <v>145</v>
      </c>
      <c r="C2" s="150"/>
      <c r="D2" s="150"/>
      <c r="E2" s="150"/>
    </row>
    <row r="3" spans="1:5" ht="15">
      <c r="A3" s="98"/>
      <c r="B3" s="150" t="s">
        <v>146</v>
      </c>
      <c r="C3" s="150"/>
      <c r="D3" s="150"/>
      <c r="E3" s="150"/>
    </row>
    <row r="4" spans="1:3" ht="15" customHeight="1">
      <c r="A4" s="104"/>
      <c r="B4" s="105"/>
      <c r="C4" s="106"/>
    </row>
    <row r="5" spans="1:5" s="13" customFormat="1" ht="16.5">
      <c r="A5" s="142" t="s">
        <v>353</v>
      </c>
      <c r="B5" s="142"/>
      <c r="C5" s="142"/>
      <c r="D5" s="142"/>
      <c r="E5" s="142"/>
    </row>
    <row r="6" spans="1:5" s="13" customFormat="1" ht="16.5">
      <c r="A6" s="152" t="s">
        <v>397</v>
      </c>
      <c r="B6" s="152"/>
      <c r="C6" s="152"/>
      <c r="D6" s="152"/>
      <c r="E6" s="152"/>
    </row>
    <row r="7" spans="4:5" s="13" customFormat="1" ht="17.25" thickBot="1">
      <c r="D7" s="108"/>
      <c r="E7" s="10" t="s">
        <v>150</v>
      </c>
    </row>
    <row r="8" spans="1:5" s="13" customFormat="1" ht="16.5" customHeight="1" thickBot="1">
      <c r="A8" s="153" t="s">
        <v>354</v>
      </c>
      <c r="B8" s="153" t="s">
        <v>143</v>
      </c>
      <c r="C8" s="153" t="s">
        <v>2</v>
      </c>
      <c r="D8" s="153" t="s">
        <v>355</v>
      </c>
      <c r="E8" s="153" t="s">
        <v>356</v>
      </c>
    </row>
    <row r="9" spans="1:5" s="13" customFormat="1" ht="16.5" customHeight="1" thickBot="1">
      <c r="A9" s="153"/>
      <c r="B9" s="153"/>
      <c r="C9" s="153"/>
      <c r="D9" s="153"/>
      <c r="E9" s="153"/>
    </row>
    <row r="10" spans="1:5" s="13" customFormat="1" ht="17.25" thickBot="1">
      <c r="A10" s="109">
        <v>1</v>
      </c>
      <c r="B10" s="109">
        <v>2</v>
      </c>
      <c r="C10" s="109">
        <v>3</v>
      </c>
      <c r="D10" s="109">
        <v>4</v>
      </c>
      <c r="E10" s="109">
        <v>5</v>
      </c>
    </row>
    <row r="11" spans="1:5" s="13" customFormat="1" ht="16.5">
      <c r="A11" s="17" t="s">
        <v>357</v>
      </c>
      <c r="B11" s="16"/>
      <c r="C11" s="16"/>
      <c r="D11" s="110"/>
      <c r="E11" s="110"/>
    </row>
    <row r="12" spans="1:5" s="13" customFormat="1" ht="19.5">
      <c r="A12" s="111" t="s">
        <v>358</v>
      </c>
      <c r="B12" s="18">
        <v>1</v>
      </c>
      <c r="C12" s="18"/>
      <c r="D12" s="112">
        <v>18298596164</v>
      </c>
      <c r="E12" s="112">
        <v>40411119571</v>
      </c>
    </row>
    <row r="13" spans="1:5" s="13" customFormat="1" ht="17.25">
      <c r="A13" s="111" t="s">
        <v>359</v>
      </c>
      <c r="B13" s="16"/>
      <c r="C13" s="16"/>
      <c r="D13" s="113"/>
      <c r="E13" s="113"/>
    </row>
    <row r="14" spans="1:5" s="13" customFormat="1" ht="16.5">
      <c r="A14" s="15" t="s">
        <v>360</v>
      </c>
      <c r="B14" s="16">
        <v>2</v>
      </c>
      <c r="C14" s="16"/>
      <c r="D14" s="113">
        <v>9716235276</v>
      </c>
      <c r="E14" s="113">
        <v>22062902735</v>
      </c>
    </row>
    <row r="15" spans="1:5" s="13" customFormat="1" ht="16.5">
      <c r="A15" s="15" t="s">
        <v>361</v>
      </c>
      <c r="B15" s="16">
        <v>3</v>
      </c>
      <c r="C15" s="16"/>
      <c r="D15" s="114"/>
      <c r="E15" s="114" t="s">
        <v>362</v>
      </c>
    </row>
    <row r="16" spans="1:5" s="13" customFormat="1" ht="21" customHeight="1">
      <c r="A16" s="15" t="s">
        <v>363</v>
      </c>
      <c r="B16" s="16">
        <v>4</v>
      </c>
      <c r="C16" s="16"/>
      <c r="D16" s="115">
        <v>583032820</v>
      </c>
      <c r="E16" s="115">
        <v>15916223556</v>
      </c>
    </row>
    <row r="17" spans="1:5" s="13" customFormat="1" ht="18">
      <c r="A17" s="15" t="s">
        <v>364</v>
      </c>
      <c r="B17" s="16">
        <v>5</v>
      </c>
      <c r="C17" s="16"/>
      <c r="D17" s="115">
        <v>6797459708</v>
      </c>
      <c r="E17" s="115"/>
    </row>
    <row r="18" spans="1:5" s="13" customFormat="1" ht="16.5">
      <c r="A18" s="15" t="s">
        <v>365</v>
      </c>
      <c r="B18" s="16">
        <v>6</v>
      </c>
      <c r="C18" s="16"/>
      <c r="D18" s="113">
        <v>2672771370</v>
      </c>
      <c r="E18" s="113">
        <v>16692977077</v>
      </c>
    </row>
    <row r="19" spans="1:5" s="13" customFormat="1" ht="34.5">
      <c r="A19" s="111" t="s">
        <v>366</v>
      </c>
      <c r="B19" s="116">
        <v>8</v>
      </c>
      <c r="C19" s="116"/>
      <c r="D19" s="117">
        <f>SUM(D12:D18)</f>
        <v>38068095338</v>
      </c>
      <c r="E19" s="117">
        <f>SUM(E12:E18)</f>
        <v>95083222939</v>
      </c>
    </row>
    <row r="20" spans="1:5" s="13" customFormat="1" ht="18">
      <c r="A20" s="15" t="s">
        <v>367</v>
      </c>
      <c r="B20" s="16">
        <v>9</v>
      </c>
      <c r="C20" s="16"/>
      <c r="D20" s="115">
        <v>-29285930947</v>
      </c>
      <c r="E20" s="115">
        <v>-15364755589</v>
      </c>
    </row>
    <row r="21" spans="1:5" s="13" customFormat="1" ht="18">
      <c r="A21" s="15" t="s">
        <v>368</v>
      </c>
      <c r="B21" s="16">
        <v>10</v>
      </c>
      <c r="C21" s="16"/>
      <c r="D21" s="115">
        <v>0</v>
      </c>
      <c r="E21" s="115">
        <v>-111284600</v>
      </c>
    </row>
    <row r="22" spans="1:5" s="13" customFormat="1" ht="33">
      <c r="A22" s="15" t="s">
        <v>369</v>
      </c>
      <c r="B22" s="16">
        <v>11</v>
      </c>
      <c r="C22" s="16"/>
      <c r="D22" s="113">
        <v>-23122784138</v>
      </c>
      <c r="E22" s="113">
        <v>14780333521</v>
      </c>
    </row>
    <row r="23" spans="1:5" s="13" customFormat="1" ht="16.5">
      <c r="A23" s="15" t="s">
        <v>370</v>
      </c>
      <c r="B23" s="16">
        <v>12</v>
      </c>
      <c r="C23" s="16"/>
      <c r="D23" s="113">
        <v>2665360318</v>
      </c>
      <c r="E23" s="113">
        <v>-805772220</v>
      </c>
    </row>
    <row r="24" spans="1:5" s="13" customFormat="1" ht="18">
      <c r="A24" s="15" t="s">
        <v>371</v>
      </c>
      <c r="B24" s="16">
        <v>13</v>
      </c>
      <c r="C24" s="16"/>
      <c r="D24" s="115">
        <v>-2672771370</v>
      </c>
      <c r="E24" s="115">
        <v>-16692977077</v>
      </c>
    </row>
    <row r="25" spans="1:5" s="13" customFormat="1" ht="16.5">
      <c r="A25" s="15" t="s">
        <v>372</v>
      </c>
      <c r="B25" s="16">
        <v>14</v>
      </c>
      <c r="C25" s="16"/>
      <c r="D25" s="118">
        <v>-1475387888</v>
      </c>
      <c r="E25" s="118">
        <v>-1685795250</v>
      </c>
    </row>
    <row r="26" spans="1:5" s="13" customFormat="1" ht="16.5">
      <c r="A26" s="15" t="s">
        <v>373</v>
      </c>
      <c r="B26" s="16">
        <v>15</v>
      </c>
      <c r="C26" s="16"/>
      <c r="D26" s="119"/>
      <c r="E26" s="119" t="s">
        <v>362</v>
      </c>
    </row>
    <row r="27" spans="1:5" s="13" customFormat="1" ht="18">
      <c r="A27" s="15" t="s">
        <v>374</v>
      </c>
      <c r="B27" s="16">
        <v>16</v>
      </c>
      <c r="C27" s="16"/>
      <c r="D27" s="115">
        <v>-612655936</v>
      </c>
      <c r="E27" s="115">
        <v>0</v>
      </c>
    </row>
    <row r="28" spans="1:5" s="13" customFormat="1" ht="34.5">
      <c r="A28" s="111" t="s">
        <v>375</v>
      </c>
      <c r="B28" s="18">
        <v>20</v>
      </c>
      <c r="C28" s="18"/>
      <c r="D28" s="120">
        <f>SUM(D19:D27)</f>
        <v>-16436074623</v>
      </c>
      <c r="E28" s="120">
        <f>SUM(E19:E27)</f>
        <v>75202971724</v>
      </c>
    </row>
    <row r="29" spans="1:5" s="13" customFormat="1" ht="16.5">
      <c r="A29" s="17"/>
      <c r="B29" s="154"/>
      <c r="C29" s="154"/>
      <c r="D29" s="155"/>
      <c r="E29" s="155"/>
    </row>
    <row r="30" spans="1:5" s="13" customFormat="1" ht="16.5">
      <c r="A30" s="17" t="s">
        <v>376</v>
      </c>
      <c r="B30" s="154"/>
      <c r="C30" s="154"/>
      <c r="D30" s="155"/>
      <c r="E30" s="155"/>
    </row>
    <row r="31" spans="1:5" s="13" customFormat="1" ht="33">
      <c r="A31" s="15" t="s">
        <v>377</v>
      </c>
      <c r="B31" s="16">
        <v>21</v>
      </c>
      <c r="C31" s="16"/>
      <c r="D31" s="121">
        <v>-6018360264</v>
      </c>
      <c r="E31" s="121">
        <v>-9251886260</v>
      </c>
    </row>
    <row r="32" spans="1:5" s="13" customFormat="1" ht="33">
      <c r="A32" s="15" t="s">
        <v>378</v>
      </c>
      <c r="B32" s="16">
        <v>22</v>
      </c>
      <c r="C32" s="16"/>
      <c r="D32" s="119">
        <v>3200000000.0000005</v>
      </c>
      <c r="E32" s="119" t="s">
        <v>362</v>
      </c>
    </row>
    <row r="33" spans="1:5" s="13" customFormat="1" ht="33">
      <c r="A33" s="15" t="s">
        <v>379</v>
      </c>
      <c r="B33" s="16">
        <v>23</v>
      </c>
      <c r="C33" s="16"/>
      <c r="D33" s="119" t="s">
        <v>362</v>
      </c>
      <c r="E33" s="119" t="s">
        <v>362</v>
      </c>
    </row>
    <row r="34" spans="1:5" s="13" customFormat="1" ht="33">
      <c r="A34" s="15" t="s">
        <v>380</v>
      </c>
      <c r="B34" s="16">
        <v>24</v>
      </c>
      <c r="C34" s="16"/>
      <c r="D34" s="119" t="s">
        <v>362</v>
      </c>
      <c r="E34" s="119" t="s">
        <v>362</v>
      </c>
    </row>
    <row r="35" spans="1:5" s="13" customFormat="1" ht="16.5">
      <c r="A35" s="15" t="s">
        <v>381</v>
      </c>
      <c r="B35" s="16">
        <v>25</v>
      </c>
      <c r="C35" s="16"/>
      <c r="D35" s="119">
        <v>-849555716</v>
      </c>
      <c r="E35" s="119" t="s">
        <v>362</v>
      </c>
    </row>
    <row r="36" spans="1:5" s="13" customFormat="1" ht="16.5">
      <c r="A36" s="15" t="s">
        <v>382</v>
      </c>
      <c r="B36" s="16">
        <v>26</v>
      </c>
      <c r="C36" s="16"/>
      <c r="D36" s="119" t="s">
        <v>362</v>
      </c>
      <c r="E36" s="119" t="s">
        <v>362</v>
      </c>
    </row>
    <row r="37" spans="1:5" s="13" customFormat="1" ht="19.5" customHeight="1">
      <c r="A37" s="15" t="s">
        <v>383</v>
      </c>
      <c r="B37" s="16">
        <v>27</v>
      </c>
      <c r="C37" s="16"/>
      <c r="D37" s="113">
        <v>0</v>
      </c>
      <c r="E37" s="113">
        <v>0</v>
      </c>
    </row>
    <row r="38" spans="1:5" s="13" customFormat="1" ht="20.25" customHeight="1">
      <c r="A38" s="122" t="s">
        <v>384</v>
      </c>
      <c r="B38" s="22">
        <v>30</v>
      </c>
      <c r="C38" s="22"/>
      <c r="D38" s="112">
        <f>SUM(D31:D37)</f>
        <v>-3667915979.9999995</v>
      </c>
      <c r="E38" s="112">
        <f>SUM(E31:E37)</f>
        <v>-9251886260</v>
      </c>
    </row>
    <row r="39" spans="1:5" s="13" customFormat="1" ht="17.25" thickBot="1">
      <c r="A39" s="127" t="s">
        <v>385</v>
      </c>
      <c r="B39" s="12"/>
      <c r="C39" s="12"/>
      <c r="D39" s="130"/>
      <c r="E39" s="130"/>
    </row>
    <row r="40" spans="1:5" s="13" customFormat="1" ht="33">
      <c r="A40" s="131" t="s">
        <v>386</v>
      </c>
      <c r="B40" s="132">
        <v>31</v>
      </c>
      <c r="C40" s="132"/>
      <c r="D40" s="133" t="s">
        <v>362</v>
      </c>
      <c r="E40" s="133" t="s">
        <v>362</v>
      </c>
    </row>
    <row r="41" spans="1:5" s="13" customFormat="1" ht="33">
      <c r="A41" s="15" t="s">
        <v>387</v>
      </c>
      <c r="B41" s="24">
        <v>32</v>
      </c>
      <c r="C41" s="24"/>
      <c r="D41" s="114" t="s">
        <v>362</v>
      </c>
      <c r="E41" s="114" t="s">
        <v>362</v>
      </c>
    </row>
    <row r="42" spans="1:5" s="13" customFormat="1" ht="16.5">
      <c r="A42" s="15" t="s">
        <v>388</v>
      </c>
      <c r="B42" s="16">
        <v>33</v>
      </c>
      <c r="C42" s="16"/>
      <c r="D42" s="118">
        <v>10698797696</v>
      </c>
      <c r="E42" s="118">
        <v>0</v>
      </c>
    </row>
    <row r="43" spans="1:5" s="13" customFormat="1" ht="18">
      <c r="A43" s="15" t="s">
        <v>389</v>
      </c>
      <c r="B43" s="16">
        <v>34</v>
      </c>
      <c r="C43" s="16"/>
      <c r="D43" s="115">
        <v>-20698797696</v>
      </c>
      <c r="E43" s="115">
        <v>-34981200000</v>
      </c>
    </row>
    <row r="44" spans="1:5" s="13" customFormat="1" ht="16.5">
      <c r="A44" s="62" t="s">
        <v>390</v>
      </c>
      <c r="B44" s="24">
        <v>35</v>
      </c>
      <c r="C44" s="24"/>
      <c r="D44" s="114"/>
      <c r="E44" s="114">
        <v>-29721835800</v>
      </c>
    </row>
    <row r="45" spans="1:5" s="13" customFormat="1" ht="18">
      <c r="A45" s="15" t="s">
        <v>391</v>
      </c>
      <c r="B45" s="16">
        <v>36</v>
      </c>
      <c r="C45" s="16"/>
      <c r="D45" s="115"/>
      <c r="E45" s="115">
        <v>0</v>
      </c>
    </row>
    <row r="46" spans="1:5" s="13" customFormat="1" ht="17.25">
      <c r="A46" s="111" t="s">
        <v>392</v>
      </c>
      <c r="B46" s="18">
        <v>40</v>
      </c>
      <c r="C46" s="18"/>
      <c r="D46" s="123">
        <f>SUM(D40:D45)</f>
        <v>-10000000000</v>
      </c>
      <c r="E46" s="123">
        <f>SUM(E40:E45)</f>
        <v>-64703035800</v>
      </c>
    </row>
    <row r="47" spans="1:5" s="13" customFormat="1" ht="33">
      <c r="A47" s="17" t="s">
        <v>393</v>
      </c>
      <c r="B47" s="18">
        <v>50</v>
      </c>
      <c r="C47" s="18"/>
      <c r="D47" s="123">
        <f>D46+D38+D28</f>
        <v>-30103990603</v>
      </c>
      <c r="E47" s="123">
        <f>E46+E38+E28</f>
        <v>1248049664</v>
      </c>
    </row>
    <row r="48" spans="1:5" s="13" customFormat="1" ht="16.5">
      <c r="A48" s="17" t="s">
        <v>394</v>
      </c>
      <c r="B48" s="18">
        <v>60</v>
      </c>
      <c r="C48" s="18"/>
      <c r="D48" s="123">
        <v>38111033326</v>
      </c>
      <c r="E48" s="123">
        <v>35735317318</v>
      </c>
    </row>
    <row r="49" spans="1:5" s="13" customFormat="1" ht="33">
      <c r="A49" s="15" t="s">
        <v>395</v>
      </c>
      <c r="B49" s="16">
        <v>61</v>
      </c>
      <c r="C49" s="16"/>
      <c r="D49" s="118">
        <v>-170075</v>
      </c>
      <c r="E49" s="118">
        <v>811176</v>
      </c>
    </row>
    <row r="50" spans="1:5" s="13" customFormat="1" ht="33.75" thickBot="1">
      <c r="A50" s="127" t="s">
        <v>396</v>
      </c>
      <c r="B50" s="12">
        <v>70</v>
      </c>
      <c r="C50" s="128">
        <v>31</v>
      </c>
      <c r="D50" s="129">
        <f>D47+D48+D49</f>
        <v>8006872648</v>
      </c>
      <c r="E50" s="129">
        <f>E47+E48+E49</f>
        <v>36984178158</v>
      </c>
    </row>
    <row r="51" spans="4:5" s="13" customFormat="1" ht="16.5">
      <c r="D51" s="108"/>
      <c r="E51" s="108"/>
    </row>
    <row r="52" spans="1:5" s="13" customFormat="1" ht="16.5">
      <c r="A52" s="124"/>
      <c r="C52" s="143" t="s">
        <v>398</v>
      </c>
      <c r="D52" s="143"/>
      <c r="E52" s="143"/>
    </row>
    <row r="53" spans="1:5" s="13" customFormat="1" ht="15" customHeight="1">
      <c r="A53" s="28" t="s">
        <v>141</v>
      </c>
      <c r="B53" s="28"/>
      <c r="C53" s="144" t="s">
        <v>142</v>
      </c>
      <c r="D53" s="144"/>
      <c r="E53" s="144"/>
    </row>
    <row r="54" spans="1:5" s="13" customFormat="1" ht="16.5">
      <c r="A54" s="125"/>
      <c r="B54" s="156"/>
      <c r="C54" s="156"/>
      <c r="D54" s="156"/>
      <c r="E54" s="156"/>
    </row>
    <row r="55" spans="4:5" s="13" customFormat="1" ht="16.5">
      <c r="D55" s="108"/>
      <c r="E55" s="108"/>
    </row>
    <row r="56" spans="1:5" s="13" customFormat="1" ht="17.25">
      <c r="A56" s="126"/>
      <c r="D56" s="108"/>
      <c r="E56" s="108"/>
    </row>
    <row r="57" spans="4:5" s="13" customFormat="1" ht="16.5">
      <c r="D57" s="108"/>
      <c r="E57" s="108"/>
    </row>
    <row r="58" spans="4:5" s="13" customFormat="1" ht="16.5">
      <c r="D58" s="108"/>
      <c r="E58" s="108"/>
    </row>
    <row r="59" spans="1:5" s="99" customFormat="1" ht="16.5">
      <c r="A59" s="99" t="s">
        <v>162</v>
      </c>
      <c r="C59" s="142" t="s">
        <v>154</v>
      </c>
      <c r="D59" s="142"/>
      <c r="E59" s="142"/>
    </row>
    <row r="60" spans="4:5" s="13" customFormat="1" ht="16.5">
      <c r="D60" s="108"/>
      <c r="E60" s="108"/>
    </row>
    <row r="61" spans="4:5" s="13" customFormat="1" ht="16.5">
      <c r="D61" s="108"/>
      <c r="E61" s="108"/>
    </row>
    <row r="62" spans="4:5" s="13" customFormat="1" ht="16.5">
      <c r="D62" s="108"/>
      <c r="E62" s="108"/>
    </row>
  </sheetData>
  <sheetProtection/>
  <mergeCells count="19">
    <mergeCell ref="B29:B30"/>
    <mergeCell ref="C29:C30"/>
    <mergeCell ref="D29:D30"/>
    <mergeCell ref="E29:E30"/>
    <mergeCell ref="C59:E59"/>
    <mergeCell ref="C52:E52"/>
    <mergeCell ref="C53:E53"/>
    <mergeCell ref="B54:C54"/>
    <mergeCell ref="D54:E54"/>
    <mergeCell ref="B1:E1"/>
    <mergeCell ref="B2:E2"/>
    <mergeCell ref="B3:E3"/>
    <mergeCell ref="A5:E5"/>
    <mergeCell ref="A6:E6"/>
    <mergeCell ref="A8:A9"/>
    <mergeCell ref="B8:B9"/>
    <mergeCell ref="C8:C9"/>
    <mergeCell ref="D8:D9"/>
    <mergeCell ref="E8:E9"/>
  </mergeCells>
  <printOptions/>
  <pageMargins left="0.27" right="0.17" top="0.42" bottom="0.35" header="0.2" footer="0.17"/>
  <pageSetup horizontalDpi="600" verticalDpi="600" orientation="portrait" r:id="rId1"/>
  <headerFooter alignWithMargins="0">
    <oddFooter xml:space="preserve">&amp;C&amp; Trang &amp;P&amp;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4"/>
  <sheetViews>
    <sheetView zoomScalePageLayoutView="0" workbookViewId="0" topLeftCell="A13">
      <selection activeCell="E20" sqref="E20"/>
    </sheetView>
  </sheetViews>
  <sheetFormatPr defaultColWidth="9.140625" defaultRowHeight="15"/>
  <cols>
    <col min="1" max="1" width="7.28125" style="0" customWidth="1"/>
    <col min="2" max="2" width="41.28125" style="0" customWidth="1"/>
    <col min="3" max="3" width="15.57421875" style="0" customWidth="1"/>
    <col min="4" max="4" width="15.28125" style="0" customWidth="1"/>
    <col min="5" max="5" width="15.7109375" style="0" customWidth="1"/>
    <col min="6" max="6" width="14.8515625" style="0" customWidth="1"/>
    <col min="7" max="7" width="14.7109375" style="0" customWidth="1"/>
    <col min="8" max="8" width="15.8515625" style="0" customWidth="1"/>
  </cols>
  <sheetData>
    <row r="1" spans="1:8" ht="15">
      <c r="A1" s="164"/>
      <c r="B1" s="164"/>
      <c r="C1" s="164"/>
      <c r="D1" s="164"/>
      <c r="E1" s="166" t="s">
        <v>402</v>
      </c>
      <c r="F1" s="166"/>
      <c r="G1" s="166"/>
      <c r="H1" s="166"/>
    </row>
    <row r="2" spans="1:8" ht="15">
      <c r="A2" s="165" t="s">
        <v>175</v>
      </c>
      <c r="B2" s="165"/>
      <c r="C2" s="165"/>
      <c r="D2" s="165"/>
      <c r="E2" s="158" t="s">
        <v>176</v>
      </c>
      <c r="F2" s="158"/>
      <c r="G2" s="158"/>
      <c r="H2" s="158"/>
    </row>
    <row r="3" spans="1:8" ht="15">
      <c r="A3" s="134"/>
      <c r="B3" s="134"/>
      <c r="C3" s="134"/>
      <c r="D3" s="134"/>
      <c r="E3" s="158" t="s">
        <v>177</v>
      </c>
      <c r="F3" s="158"/>
      <c r="G3" s="158"/>
      <c r="H3" s="158"/>
    </row>
    <row r="4" spans="1:8" ht="15">
      <c r="A4" s="134"/>
      <c r="B4" s="134"/>
      <c r="C4" s="134"/>
      <c r="D4" s="134"/>
      <c r="E4" s="134"/>
      <c r="F4" s="134"/>
      <c r="G4" s="134"/>
      <c r="H4" s="134"/>
    </row>
    <row r="5" spans="1:8" ht="25.5">
      <c r="A5" s="157" t="s">
        <v>401</v>
      </c>
      <c r="B5" s="157"/>
      <c r="C5" s="157"/>
      <c r="D5" s="157"/>
      <c r="E5" s="157"/>
      <c r="F5" s="157"/>
      <c r="G5" s="157"/>
      <c r="H5" s="157"/>
    </row>
    <row r="6" spans="1:8" ht="15">
      <c r="A6" s="158" t="s">
        <v>400</v>
      </c>
      <c r="B6" s="158"/>
      <c r="C6" s="158"/>
      <c r="D6" s="158"/>
      <c r="E6" s="158"/>
      <c r="F6" s="158"/>
      <c r="G6" s="158"/>
      <c r="H6" s="158"/>
    </row>
    <row r="7" spans="1:8" ht="15.75" thickBot="1">
      <c r="A7" s="134"/>
      <c r="B7" s="134"/>
      <c r="C7" s="134"/>
      <c r="D7" s="134"/>
      <c r="E7" s="134"/>
      <c r="F7" s="134"/>
      <c r="G7" s="134"/>
      <c r="H7" s="134"/>
    </row>
    <row r="8" spans="1:8" ht="15">
      <c r="A8" s="159" t="s">
        <v>178</v>
      </c>
      <c r="B8" s="161" t="s">
        <v>179</v>
      </c>
      <c r="C8" s="161" t="s">
        <v>180</v>
      </c>
      <c r="D8" s="161"/>
      <c r="E8" s="161" t="s">
        <v>181</v>
      </c>
      <c r="F8" s="161"/>
      <c r="G8" s="161" t="s">
        <v>182</v>
      </c>
      <c r="H8" s="163"/>
    </row>
    <row r="9" spans="1:8" ht="15">
      <c r="A9" s="160"/>
      <c r="B9" s="162"/>
      <c r="C9" s="135" t="s">
        <v>183</v>
      </c>
      <c r="D9" s="136" t="s">
        <v>184</v>
      </c>
      <c r="E9" s="135" t="s">
        <v>183</v>
      </c>
      <c r="F9" s="136" t="s">
        <v>184</v>
      </c>
      <c r="G9" s="135" t="s">
        <v>183</v>
      </c>
      <c r="H9" s="137" t="s">
        <v>184</v>
      </c>
    </row>
    <row r="10" spans="1:8" ht="15">
      <c r="A10" s="138">
        <v>111</v>
      </c>
      <c r="B10" s="139" t="s">
        <v>185</v>
      </c>
      <c r="C10" s="100">
        <v>675988103</v>
      </c>
      <c r="D10" s="100">
        <v>0</v>
      </c>
      <c r="E10" s="100">
        <v>17456400000</v>
      </c>
      <c r="F10" s="100">
        <v>17838594911</v>
      </c>
      <c r="G10" s="100">
        <v>293793192</v>
      </c>
      <c r="H10" s="101">
        <v>0</v>
      </c>
    </row>
    <row r="11" spans="1:8" ht="15">
      <c r="A11" s="138">
        <v>1111</v>
      </c>
      <c r="B11" s="139" t="s">
        <v>186</v>
      </c>
      <c r="C11" s="100">
        <v>675988103</v>
      </c>
      <c r="D11" s="100">
        <v>0</v>
      </c>
      <c r="E11" s="100">
        <v>17456400000</v>
      </c>
      <c r="F11" s="100">
        <v>17838594911</v>
      </c>
      <c r="G11" s="100">
        <v>293793192</v>
      </c>
      <c r="H11" s="101">
        <v>0</v>
      </c>
    </row>
    <row r="12" spans="1:8" ht="15">
      <c r="A12" s="138">
        <v>11111</v>
      </c>
      <c r="B12" s="139" t="s">
        <v>185</v>
      </c>
      <c r="C12" s="100">
        <v>657226125</v>
      </c>
      <c r="D12" s="100">
        <v>0</v>
      </c>
      <c r="E12" s="100">
        <v>17456400000</v>
      </c>
      <c r="F12" s="100">
        <v>17838594911</v>
      </c>
      <c r="G12" s="100">
        <v>275031214</v>
      </c>
      <c r="H12" s="101">
        <v>0</v>
      </c>
    </row>
    <row r="13" spans="1:8" ht="15">
      <c r="A13" s="138">
        <v>11112</v>
      </c>
      <c r="B13" s="139" t="s">
        <v>187</v>
      </c>
      <c r="C13" s="100">
        <v>18761978</v>
      </c>
      <c r="D13" s="100">
        <v>0</v>
      </c>
      <c r="E13" s="100">
        <v>0</v>
      </c>
      <c r="F13" s="100">
        <v>0</v>
      </c>
      <c r="G13" s="100">
        <v>18761978</v>
      </c>
      <c r="H13" s="101">
        <v>0</v>
      </c>
    </row>
    <row r="14" spans="1:8" ht="15">
      <c r="A14" s="138">
        <v>112</v>
      </c>
      <c r="B14" s="139" t="s">
        <v>188</v>
      </c>
      <c r="C14" s="100">
        <v>2935043223.1</v>
      </c>
      <c r="D14" s="100">
        <v>0</v>
      </c>
      <c r="E14" s="100">
        <v>84168155290</v>
      </c>
      <c r="F14" s="100">
        <v>83390119057</v>
      </c>
      <c r="G14" s="100">
        <v>3713079456.1</v>
      </c>
      <c r="H14" s="101">
        <v>0</v>
      </c>
    </row>
    <row r="15" spans="1:8" ht="15">
      <c r="A15" s="138">
        <v>1121</v>
      </c>
      <c r="B15" s="139" t="s">
        <v>189</v>
      </c>
      <c r="C15" s="100">
        <v>2760896327.1</v>
      </c>
      <c r="D15" s="100">
        <v>0</v>
      </c>
      <c r="E15" s="100">
        <v>76985090749</v>
      </c>
      <c r="F15" s="100">
        <v>76802901680</v>
      </c>
      <c r="G15" s="100">
        <v>2943085396.1</v>
      </c>
      <c r="H15" s="101">
        <v>0</v>
      </c>
    </row>
    <row r="16" spans="1:8" ht="15">
      <c r="A16" s="138">
        <v>11211</v>
      </c>
      <c r="B16" s="139" t="s">
        <v>189</v>
      </c>
      <c r="C16" s="100">
        <v>1258029862.1</v>
      </c>
      <c r="D16" s="100">
        <v>0</v>
      </c>
      <c r="E16" s="100">
        <v>61874476254</v>
      </c>
      <c r="F16" s="100">
        <v>60611946428</v>
      </c>
      <c r="G16" s="100">
        <v>2520559688.1</v>
      </c>
      <c r="H16" s="101">
        <v>0</v>
      </c>
    </row>
    <row r="17" spans="1:8" ht="15">
      <c r="A17" s="138">
        <v>11212</v>
      </c>
      <c r="B17" s="139" t="s">
        <v>190</v>
      </c>
      <c r="C17" s="100">
        <v>1000000</v>
      </c>
      <c r="D17" s="100">
        <v>0</v>
      </c>
      <c r="E17" s="100">
        <v>136294</v>
      </c>
      <c r="F17" s="100">
        <v>0</v>
      </c>
      <c r="G17" s="100">
        <v>1136294</v>
      </c>
      <c r="H17" s="101">
        <v>0</v>
      </c>
    </row>
    <row r="18" spans="1:8" ht="15">
      <c r="A18" s="138">
        <v>11215</v>
      </c>
      <c r="B18" s="139" t="s">
        <v>189</v>
      </c>
      <c r="C18" s="100">
        <v>2664214</v>
      </c>
      <c r="D18" s="100">
        <v>0</v>
      </c>
      <c r="E18" s="100">
        <v>62305</v>
      </c>
      <c r="F18" s="100">
        <v>0</v>
      </c>
      <c r="G18" s="100">
        <v>2726519</v>
      </c>
      <c r="H18" s="101">
        <v>0</v>
      </c>
    </row>
    <row r="19" spans="1:8" ht="15">
      <c r="A19" s="138">
        <v>11216</v>
      </c>
      <c r="B19" s="139" t="s">
        <v>189</v>
      </c>
      <c r="C19" s="100">
        <v>80625811</v>
      </c>
      <c r="D19" s="100">
        <v>0</v>
      </c>
      <c r="E19" s="100">
        <v>823175</v>
      </c>
      <c r="F19" s="100">
        <v>0</v>
      </c>
      <c r="G19" s="100">
        <v>81448986</v>
      </c>
      <c r="H19" s="101">
        <v>0</v>
      </c>
    </row>
    <row r="20" spans="1:8" ht="15">
      <c r="A20" s="138">
        <v>11217</v>
      </c>
      <c r="B20" s="139" t="s">
        <v>189</v>
      </c>
      <c r="C20" s="100">
        <v>1405035042</v>
      </c>
      <c r="D20" s="100">
        <v>0</v>
      </c>
      <c r="E20" s="100">
        <v>2248803</v>
      </c>
      <c r="F20" s="100">
        <v>1361191252</v>
      </c>
      <c r="G20" s="100">
        <v>46092593</v>
      </c>
      <c r="H20" s="101">
        <v>0</v>
      </c>
    </row>
    <row r="21" spans="1:8" ht="15">
      <c r="A21" s="138">
        <v>11218</v>
      </c>
      <c r="B21" s="139" t="s">
        <v>191</v>
      </c>
      <c r="C21" s="100">
        <v>10207877</v>
      </c>
      <c r="D21" s="100">
        <v>0</v>
      </c>
      <c r="E21" s="100">
        <v>25825</v>
      </c>
      <c r="F21" s="100">
        <v>0</v>
      </c>
      <c r="G21" s="100">
        <v>10233702</v>
      </c>
      <c r="H21" s="101">
        <v>0</v>
      </c>
    </row>
    <row r="22" spans="1:8" ht="15">
      <c r="A22" s="138">
        <v>11219</v>
      </c>
      <c r="B22" s="139" t="s">
        <v>345</v>
      </c>
      <c r="C22" s="100">
        <v>3333521</v>
      </c>
      <c r="D22" s="100">
        <v>0</v>
      </c>
      <c r="E22" s="100">
        <v>15107318093</v>
      </c>
      <c r="F22" s="100">
        <v>14829764000</v>
      </c>
      <c r="G22" s="100">
        <v>280887614</v>
      </c>
      <c r="H22" s="101">
        <v>0</v>
      </c>
    </row>
    <row r="23" spans="1:8" ht="15">
      <c r="A23" s="138">
        <v>1122</v>
      </c>
      <c r="B23" s="139" t="s">
        <v>192</v>
      </c>
      <c r="C23" s="100">
        <v>62866203</v>
      </c>
      <c r="D23" s="100">
        <v>0</v>
      </c>
      <c r="E23" s="100">
        <v>1347149668</v>
      </c>
      <c r="F23" s="100">
        <v>760753377</v>
      </c>
      <c r="G23" s="100">
        <v>649262494</v>
      </c>
      <c r="H23" s="101">
        <v>0</v>
      </c>
    </row>
    <row r="24" spans="1:8" ht="15">
      <c r="A24" s="138">
        <v>1123</v>
      </c>
      <c r="B24" s="139" t="s">
        <v>193</v>
      </c>
      <c r="C24" s="100">
        <v>111280693</v>
      </c>
      <c r="D24" s="100">
        <v>0</v>
      </c>
      <c r="E24" s="100">
        <v>5835914873</v>
      </c>
      <c r="F24" s="100">
        <v>5826464000</v>
      </c>
      <c r="G24" s="100">
        <v>120731566</v>
      </c>
      <c r="H24" s="101">
        <v>0</v>
      </c>
    </row>
    <row r="25" spans="1:8" ht="15">
      <c r="A25" s="138">
        <v>128</v>
      </c>
      <c r="B25" s="139" t="s">
        <v>194</v>
      </c>
      <c r="C25" s="100">
        <v>34500000000</v>
      </c>
      <c r="D25" s="100">
        <v>0</v>
      </c>
      <c r="E25" s="100">
        <v>19000000000</v>
      </c>
      <c r="F25" s="100">
        <v>49500000000</v>
      </c>
      <c r="G25" s="100">
        <v>4000000000</v>
      </c>
      <c r="H25" s="101">
        <v>0</v>
      </c>
    </row>
    <row r="26" spans="1:8" ht="15">
      <c r="A26" s="138">
        <v>1281</v>
      </c>
      <c r="B26" s="139" t="s">
        <v>195</v>
      </c>
      <c r="C26" s="100">
        <v>34500000000</v>
      </c>
      <c r="D26" s="100">
        <v>0</v>
      </c>
      <c r="E26" s="100">
        <v>19000000000</v>
      </c>
      <c r="F26" s="100">
        <v>49500000000</v>
      </c>
      <c r="G26" s="100">
        <v>4000000000</v>
      </c>
      <c r="H26" s="101">
        <v>0</v>
      </c>
    </row>
    <row r="27" spans="1:8" ht="15">
      <c r="A27" s="138">
        <v>131</v>
      </c>
      <c r="B27" s="139" t="s">
        <v>196</v>
      </c>
      <c r="C27" s="100">
        <v>1441773638</v>
      </c>
      <c r="D27" s="100">
        <v>14891618447</v>
      </c>
      <c r="E27" s="100">
        <v>55871217330</v>
      </c>
      <c r="F27" s="100">
        <v>28386809304</v>
      </c>
      <c r="G27" s="100">
        <v>14034563217</v>
      </c>
      <c r="H27" s="101">
        <v>0</v>
      </c>
    </row>
    <row r="28" spans="1:8" ht="15">
      <c r="A28" s="138">
        <v>1311</v>
      </c>
      <c r="B28" s="139" t="s">
        <v>197</v>
      </c>
      <c r="C28" s="100">
        <v>1441773638</v>
      </c>
      <c r="D28" s="100">
        <v>14891618447</v>
      </c>
      <c r="E28" s="100">
        <v>55871217330</v>
      </c>
      <c r="F28" s="100">
        <v>28386809304</v>
      </c>
      <c r="G28" s="100">
        <v>14034563217</v>
      </c>
      <c r="H28" s="101">
        <v>0</v>
      </c>
    </row>
    <row r="29" spans="1:8" ht="15">
      <c r="A29" s="138">
        <v>133</v>
      </c>
      <c r="B29" s="139" t="s">
        <v>198</v>
      </c>
      <c r="C29" s="100">
        <v>4270368295.9</v>
      </c>
      <c r="D29" s="100">
        <v>0</v>
      </c>
      <c r="E29" s="100">
        <v>1089932678</v>
      </c>
      <c r="F29" s="100">
        <v>4945318303</v>
      </c>
      <c r="G29" s="100">
        <v>414982670.9</v>
      </c>
      <c r="H29" s="101">
        <v>0</v>
      </c>
    </row>
    <row r="30" spans="1:8" ht="15">
      <c r="A30" s="138">
        <v>1331</v>
      </c>
      <c r="B30" s="139" t="s">
        <v>199</v>
      </c>
      <c r="C30" s="100">
        <v>4270368295.9</v>
      </c>
      <c r="D30" s="100">
        <v>0</v>
      </c>
      <c r="E30" s="100">
        <v>1089932678</v>
      </c>
      <c r="F30" s="100">
        <v>4945318303</v>
      </c>
      <c r="G30" s="100">
        <v>414982670.9</v>
      </c>
      <c r="H30" s="101">
        <v>0</v>
      </c>
    </row>
    <row r="31" spans="1:8" ht="15">
      <c r="A31" s="138">
        <v>1332</v>
      </c>
      <c r="B31" s="139" t="s">
        <v>199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1">
        <v>0</v>
      </c>
    </row>
    <row r="32" spans="1:8" ht="15">
      <c r="A32" s="138">
        <v>138</v>
      </c>
      <c r="B32" s="139" t="s">
        <v>200</v>
      </c>
      <c r="C32" s="100">
        <v>49500000</v>
      </c>
      <c r="D32" s="100">
        <v>0</v>
      </c>
      <c r="E32" s="100">
        <v>0</v>
      </c>
      <c r="F32" s="100">
        <v>0</v>
      </c>
      <c r="G32" s="100">
        <v>49500000</v>
      </c>
      <c r="H32" s="101">
        <v>0</v>
      </c>
    </row>
    <row r="33" spans="1:8" ht="15">
      <c r="A33" s="138">
        <v>1388</v>
      </c>
      <c r="B33" s="139" t="s">
        <v>200</v>
      </c>
      <c r="C33" s="100">
        <v>49500000</v>
      </c>
      <c r="D33" s="100">
        <v>0</v>
      </c>
      <c r="E33" s="100">
        <v>0</v>
      </c>
      <c r="F33" s="100">
        <v>0</v>
      </c>
      <c r="G33" s="100">
        <v>49500000</v>
      </c>
      <c r="H33" s="101">
        <v>0</v>
      </c>
    </row>
    <row r="34" spans="1:8" ht="15">
      <c r="A34" s="138">
        <v>141</v>
      </c>
      <c r="B34" s="139" t="s">
        <v>201</v>
      </c>
      <c r="C34" s="100">
        <v>62750000</v>
      </c>
      <c r="D34" s="100">
        <v>0</v>
      </c>
      <c r="E34" s="100">
        <v>88340495</v>
      </c>
      <c r="F34" s="100">
        <v>111360000</v>
      </c>
      <c r="G34" s="100">
        <v>39730495</v>
      </c>
      <c r="H34" s="101">
        <v>0</v>
      </c>
    </row>
    <row r="35" spans="1:8" ht="15">
      <c r="A35" s="138">
        <v>142</v>
      </c>
      <c r="B35" s="139" t="s">
        <v>202</v>
      </c>
      <c r="C35" s="100">
        <v>320772560</v>
      </c>
      <c r="D35" s="100">
        <v>0</v>
      </c>
      <c r="E35" s="100">
        <v>59996000</v>
      </c>
      <c r="F35" s="100">
        <v>187897003</v>
      </c>
      <c r="G35" s="100">
        <v>192871557</v>
      </c>
      <c r="H35" s="101">
        <v>0</v>
      </c>
    </row>
    <row r="36" spans="1:8" ht="15">
      <c r="A36" s="138">
        <v>1421</v>
      </c>
      <c r="B36" s="139" t="s">
        <v>202</v>
      </c>
      <c r="C36" s="100">
        <v>320772560</v>
      </c>
      <c r="D36" s="100">
        <v>0</v>
      </c>
      <c r="E36" s="100">
        <v>59996000</v>
      </c>
      <c r="F36" s="100">
        <v>187897003</v>
      </c>
      <c r="G36" s="100">
        <v>192871557</v>
      </c>
      <c r="H36" s="101">
        <v>0</v>
      </c>
    </row>
    <row r="37" spans="1:8" ht="15">
      <c r="A37" s="138">
        <v>144</v>
      </c>
      <c r="B37" s="139" t="s">
        <v>203</v>
      </c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1">
        <v>0</v>
      </c>
    </row>
    <row r="38" spans="1:8" ht="15">
      <c r="A38" s="138">
        <v>152</v>
      </c>
      <c r="B38" s="139" t="s">
        <v>204</v>
      </c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1">
        <v>0</v>
      </c>
    </row>
    <row r="39" spans="1:8" ht="15">
      <c r="A39" s="138">
        <v>1523</v>
      </c>
      <c r="B39" s="139" t="s">
        <v>205</v>
      </c>
      <c r="C39" s="100">
        <v>0</v>
      </c>
      <c r="D39" s="100">
        <v>0</v>
      </c>
      <c r="E39" s="100">
        <v>0</v>
      </c>
      <c r="F39" s="100">
        <v>0</v>
      </c>
      <c r="G39" s="100">
        <v>0</v>
      </c>
      <c r="H39" s="101">
        <v>0</v>
      </c>
    </row>
    <row r="40" spans="1:8" ht="15">
      <c r="A40" s="138">
        <v>153</v>
      </c>
      <c r="B40" s="139" t="s">
        <v>206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  <c r="H40" s="101">
        <v>0</v>
      </c>
    </row>
    <row r="41" spans="1:8" ht="15">
      <c r="A41" s="138">
        <v>1531</v>
      </c>
      <c r="B41" s="139" t="s">
        <v>206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01">
        <v>0</v>
      </c>
    </row>
    <row r="42" spans="1:8" ht="15">
      <c r="A42" s="138">
        <v>1532</v>
      </c>
      <c r="B42" s="139" t="s">
        <v>207</v>
      </c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1">
        <v>0</v>
      </c>
    </row>
    <row r="43" spans="1:8" ht="15">
      <c r="A43" s="138">
        <v>154</v>
      </c>
      <c r="B43" s="139" t="s">
        <v>208</v>
      </c>
      <c r="C43" s="100">
        <v>0</v>
      </c>
      <c r="D43" s="100">
        <v>0</v>
      </c>
      <c r="E43" s="100">
        <v>13778404183</v>
      </c>
      <c r="F43" s="100">
        <v>13778404183</v>
      </c>
      <c r="G43" s="100">
        <v>0</v>
      </c>
      <c r="H43" s="101">
        <v>0</v>
      </c>
    </row>
    <row r="44" spans="1:8" ht="15">
      <c r="A44" s="138">
        <v>1541</v>
      </c>
      <c r="B44" s="139" t="s">
        <v>209</v>
      </c>
      <c r="C44" s="100">
        <v>0</v>
      </c>
      <c r="D44" s="100">
        <v>0</v>
      </c>
      <c r="E44" s="100">
        <v>10644870163</v>
      </c>
      <c r="F44" s="100">
        <v>10644870163</v>
      </c>
      <c r="G44" s="100">
        <v>0</v>
      </c>
      <c r="H44" s="101">
        <v>0</v>
      </c>
    </row>
    <row r="45" spans="1:8" ht="15">
      <c r="A45" s="138">
        <v>1542</v>
      </c>
      <c r="B45" s="139" t="s">
        <v>210</v>
      </c>
      <c r="C45" s="100">
        <v>0</v>
      </c>
      <c r="D45" s="100">
        <v>0</v>
      </c>
      <c r="E45" s="100">
        <v>1521828361</v>
      </c>
      <c r="F45" s="100">
        <v>1521828361</v>
      </c>
      <c r="G45" s="100">
        <v>0</v>
      </c>
      <c r="H45" s="101">
        <v>0</v>
      </c>
    </row>
    <row r="46" spans="1:8" ht="15">
      <c r="A46" s="138">
        <v>1543</v>
      </c>
      <c r="B46" s="139" t="s">
        <v>211</v>
      </c>
      <c r="C46" s="100">
        <v>0</v>
      </c>
      <c r="D46" s="100">
        <v>0</v>
      </c>
      <c r="E46" s="100">
        <v>1611705659</v>
      </c>
      <c r="F46" s="100">
        <v>1611705659</v>
      </c>
      <c r="G46" s="100">
        <v>0</v>
      </c>
      <c r="H46" s="101">
        <v>0</v>
      </c>
    </row>
    <row r="47" spans="1:8" ht="15">
      <c r="A47" s="138">
        <v>211</v>
      </c>
      <c r="B47" s="139" t="s">
        <v>212</v>
      </c>
      <c r="C47" s="100">
        <v>484768170780</v>
      </c>
      <c r="D47" s="100">
        <v>0</v>
      </c>
      <c r="E47" s="100">
        <v>4376762129</v>
      </c>
      <c r="F47" s="100">
        <v>9706550618</v>
      </c>
      <c r="G47" s="100">
        <v>479438382291</v>
      </c>
      <c r="H47" s="101">
        <v>0</v>
      </c>
    </row>
    <row r="48" spans="1:8" ht="15">
      <c r="A48" s="138">
        <v>2111</v>
      </c>
      <c r="B48" s="139" t="s">
        <v>213</v>
      </c>
      <c r="C48" s="100">
        <v>160379486890</v>
      </c>
      <c r="D48" s="100">
        <v>0</v>
      </c>
      <c r="E48" s="100">
        <v>4376762129</v>
      </c>
      <c r="F48" s="100">
        <v>0</v>
      </c>
      <c r="G48" s="100">
        <v>164756249019</v>
      </c>
      <c r="H48" s="101">
        <v>0</v>
      </c>
    </row>
    <row r="49" spans="1:8" ht="15">
      <c r="A49" s="138">
        <v>2112</v>
      </c>
      <c r="B49" s="139" t="s">
        <v>214</v>
      </c>
      <c r="C49" s="100">
        <v>323951844417</v>
      </c>
      <c r="D49" s="100">
        <v>0</v>
      </c>
      <c r="E49" s="100">
        <v>0</v>
      </c>
      <c r="F49" s="100">
        <v>9706550618</v>
      </c>
      <c r="G49" s="100">
        <v>314245293799</v>
      </c>
      <c r="H49" s="101">
        <v>0</v>
      </c>
    </row>
    <row r="50" spans="1:8" ht="15">
      <c r="A50" s="138">
        <v>2113</v>
      </c>
      <c r="B50" s="139" t="s">
        <v>215</v>
      </c>
      <c r="C50" s="100">
        <v>298653143</v>
      </c>
      <c r="D50" s="100">
        <v>0</v>
      </c>
      <c r="E50" s="100">
        <v>0</v>
      </c>
      <c r="F50" s="100">
        <v>0</v>
      </c>
      <c r="G50" s="100">
        <v>298653143</v>
      </c>
      <c r="H50" s="101">
        <v>0</v>
      </c>
    </row>
    <row r="51" spans="1:8" ht="15">
      <c r="A51" s="138">
        <v>2114</v>
      </c>
      <c r="B51" s="139" t="s">
        <v>216</v>
      </c>
      <c r="C51" s="100">
        <v>138186330</v>
      </c>
      <c r="D51" s="100">
        <v>0</v>
      </c>
      <c r="E51" s="100">
        <v>0</v>
      </c>
      <c r="F51" s="100">
        <v>0</v>
      </c>
      <c r="G51" s="100">
        <v>138186330</v>
      </c>
      <c r="H51" s="101">
        <v>0</v>
      </c>
    </row>
    <row r="52" spans="1:8" ht="15">
      <c r="A52" s="138">
        <v>213</v>
      </c>
      <c r="B52" s="139" t="s">
        <v>217</v>
      </c>
      <c r="C52" s="100">
        <v>79246404441</v>
      </c>
      <c r="D52" s="100">
        <v>0</v>
      </c>
      <c r="E52" s="100">
        <v>0</v>
      </c>
      <c r="F52" s="100">
        <v>0</v>
      </c>
      <c r="G52" s="100">
        <v>79246404441</v>
      </c>
      <c r="H52" s="101">
        <v>0</v>
      </c>
    </row>
    <row r="53" spans="1:8" ht="15">
      <c r="A53" s="138">
        <v>2131</v>
      </c>
      <c r="B53" s="139" t="s">
        <v>218</v>
      </c>
      <c r="C53" s="100">
        <v>79232404441</v>
      </c>
      <c r="D53" s="100">
        <v>0</v>
      </c>
      <c r="E53" s="100">
        <v>0</v>
      </c>
      <c r="F53" s="100">
        <v>0</v>
      </c>
      <c r="G53" s="100">
        <v>79232404441</v>
      </c>
      <c r="H53" s="101">
        <v>0</v>
      </c>
    </row>
    <row r="54" spans="1:8" ht="15">
      <c r="A54" s="138">
        <v>2135</v>
      </c>
      <c r="B54" s="139" t="s">
        <v>219</v>
      </c>
      <c r="C54" s="100">
        <v>14000000</v>
      </c>
      <c r="D54" s="100">
        <v>0</v>
      </c>
      <c r="E54" s="100">
        <v>0</v>
      </c>
      <c r="F54" s="100">
        <v>0</v>
      </c>
      <c r="G54" s="100">
        <v>14000000</v>
      </c>
      <c r="H54" s="101">
        <v>0</v>
      </c>
    </row>
    <row r="55" spans="1:8" ht="15">
      <c r="A55" s="138">
        <v>214</v>
      </c>
      <c r="B55" s="139" t="s">
        <v>220</v>
      </c>
      <c r="C55" s="100">
        <v>0</v>
      </c>
      <c r="D55" s="100">
        <v>107954015938</v>
      </c>
      <c r="E55" s="100">
        <v>0</v>
      </c>
      <c r="F55" s="100">
        <v>9716235276</v>
      </c>
      <c r="G55" s="100">
        <v>0</v>
      </c>
      <c r="H55" s="101">
        <v>117670251214</v>
      </c>
    </row>
    <row r="56" spans="1:8" ht="15">
      <c r="A56" s="138">
        <v>2141</v>
      </c>
      <c r="B56" s="139" t="s">
        <v>221</v>
      </c>
      <c r="C56" s="100">
        <v>0</v>
      </c>
      <c r="D56" s="100">
        <v>101079040885</v>
      </c>
      <c r="E56" s="100">
        <v>0</v>
      </c>
      <c r="F56" s="100">
        <v>9318906587</v>
      </c>
      <c r="G56" s="100">
        <v>0</v>
      </c>
      <c r="H56" s="101">
        <v>110397947472</v>
      </c>
    </row>
    <row r="57" spans="1:8" ht="15">
      <c r="A57" s="138">
        <v>2143</v>
      </c>
      <c r="B57" s="139" t="s">
        <v>222</v>
      </c>
      <c r="C57" s="100">
        <v>0</v>
      </c>
      <c r="D57" s="100">
        <v>6874975053</v>
      </c>
      <c r="E57" s="100">
        <v>0</v>
      </c>
      <c r="F57" s="100">
        <v>397328689</v>
      </c>
      <c r="G57" s="100">
        <v>0</v>
      </c>
      <c r="H57" s="101">
        <v>7272303742</v>
      </c>
    </row>
    <row r="58" spans="1:8" ht="15">
      <c r="A58" s="138">
        <v>228</v>
      </c>
      <c r="B58" s="139" t="s">
        <v>223</v>
      </c>
      <c r="C58" s="100">
        <v>2258600000</v>
      </c>
      <c r="D58" s="100">
        <v>0</v>
      </c>
      <c r="E58" s="100">
        <v>0</v>
      </c>
      <c r="F58" s="100">
        <v>0</v>
      </c>
      <c r="G58" s="100">
        <v>2258600000</v>
      </c>
      <c r="H58" s="101">
        <v>0</v>
      </c>
    </row>
    <row r="59" spans="1:8" ht="15">
      <c r="A59" s="138">
        <v>2283</v>
      </c>
      <c r="B59" s="139" t="s">
        <v>223</v>
      </c>
      <c r="C59" s="100">
        <v>2258600000</v>
      </c>
      <c r="D59" s="100">
        <v>0</v>
      </c>
      <c r="E59" s="100">
        <v>0</v>
      </c>
      <c r="F59" s="100">
        <v>0</v>
      </c>
      <c r="G59" s="100">
        <v>2258600000</v>
      </c>
      <c r="H59" s="101">
        <v>0</v>
      </c>
    </row>
    <row r="60" spans="1:8" ht="15">
      <c r="A60" s="138">
        <v>241</v>
      </c>
      <c r="B60" s="139" t="s">
        <v>224</v>
      </c>
      <c r="C60" s="100">
        <v>1659269856</v>
      </c>
      <c r="D60" s="100">
        <v>0</v>
      </c>
      <c r="E60" s="100">
        <v>6018360264</v>
      </c>
      <c r="F60" s="100">
        <v>4376762129</v>
      </c>
      <c r="G60" s="100">
        <v>3300867991</v>
      </c>
      <c r="H60" s="101">
        <v>0</v>
      </c>
    </row>
    <row r="61" spans="1:8" ht="15">
      <c r="A61" s="138">
        <v>2411</v>
      </c>
      <c r="B61" s="139" t="s">
        <v>225</v>
      </c>
      <c r="C61" s="100">
        <v>0</v>
      </c>
      <c r="D61" s="100">
        <v>0</v>
      </c>
      <c r="E61" s="100">
        <v>0</v>
      </c>
      <c r="F61" s="100">
        <v>0</v>
      </c>
      <c r="G61" s="100">
        <v>0</v>
      </c>
      <c r="H61" s="101">
        <v>0</v>
      </c>
    </row>
    <row r="62" spans="1:8" ht="15">
      <c r="A62" s="138">
        <v>2412</v>
      </c>
      <c r="B62" s="139" t="s">
        <v>226</v>
      </c>
      <c r="C62" s="100">
        <v>1659269856</v>
      </c>
      <c r="D62" s="100">
        <v>0</v>
      </c>
      <c r="E62" s="100">
        <v>2717492273</v>
      </c>
      <c r="F62" s="100">
        <v>4376762129</v>
      </c>
      <c r="G62" s="100">
        <v>0</v>
      </c>
      <c r="H62" s="101">
        <v>0</v>
      </c>
    </row>
    <row r="63" spans="1:8" ht="15">
      <c r="A63" s="138">
        <v>24121</v>
      </c>
      <c r="B63" s="139" t="s">
        <v>227</v>
      </c>
      <c r="C63" s="100">
        <v>1659269856</v>
      </c>
      <c r="D63" s="100">
        <v>0</v>
      </c>
      <c r="E63" s="100">
        <v>2717492273</v>
      </c>
      <c r="F63" s="100">
        <v>4376762129</v>
      </c>
      <c r="G63" s="100">
        <v>0</v>
      </c>
      <c r="H63" s="101">
        <v>0</v>
      </c>
    </row>
    <row r="64" spans="1:8" ht="15">
      <c r="A64" s="138">
        <v>2413</v>
      </c>
      <c r="B64" s="139" t="s">
        <v>403</v>
      </c>
      <c r="C64" s="100">
        <v>0</v>
      </c>
      <c r="D64" s="100">
        <v>0</v>
      </c>
      <c r="E64" s="100">
        <v>3300867991</v>
      </c>
      <c r="F64" s="100">
        <v>0</v>
      </c>
      <c r="G64" s="100">
        <v>3300867991</v>
      </c>
      <c r="H64" s="101">
        <v>0</v>
      </c>
    </row>
    <row r="65" spans="1:8" ht="15">
      <c r="A65" s="138">
        <v>242</v>
      </c>
      <c r="B65" s="139" t="s">
        <v>228</v>
      </c>
      <c r="C65" s="100">
        <v>7722449752</v>
      </c>
      <c r="D65" s="100">
        <v>0</v>
      </c>
      <c r="E65" s="100">
        <v>159000000</v>
      </c>
      <c r="F65" s="100">
        <v>2310716201</v>
      </c>
      <c r="G65" s="100">
        <v>5570733551</v>
      </c>
      <c r="H65" s="101">
        <v>0</v>
      </c>
    </row>
    <row r="66" spans="1:8" ht="15">
      <c r="A66" s="138">
        <v>2422</v>
      </c>
      <c r="B66" s="139" t="s">
        <v>229</v>
      </c>
      <c r="C66" s="100">
        <v>7722449752</v>
      </c>
      <c r="D66" s="100">
        <v>0</v>
      </c>
      <c r="E66" s="100">
        <v>159000000</v>
      </c>
      <c r="F66" s="100">
        <v>2310716201</v>
      </c>
      <c r="G66" s="100">
        <v>5570733551</v>
      </c>
      <c r="H66" s="101">
        <v>0</v>
      </c>
    </row>
    <row r="67" spans="1:8" ht="15">
      <c r="A67" s="138">
        <v>24221</v>
      </c>
      <c r="B67" s="139" t="s">
        <v>230</v>
      </c>
      <c r="C67" s="100">
        <v>7719919584</v>
      </c>
      <c r="D67" s="100">
        <v>0</v>
      </c>
      <c r="E67" s="100">
        <v>159000000</v>
      </c>
      <c r="F67" s="100">
        <v>2309451118</v>
      </c>
      <c r="G67" s="100">
        <v>5569468466</v>
      </c>
      <c r="H67" s="101">
        <v>0</v>
      </c>
    </row>
    <row r="68" spans="1:8" ht="15">
      <c r="A68" s="138">
        <v>24222</v>
      </c>
      <c r="B68" s="139" t="s">
        <v>231</v>
      </c>
      <c r="C68" s="100">
        <v>2530168</v>
      </c>
      <c r="D68" s="100">
        <v>0</v>
      </c>
      <c r="E68" s="100">
        <v>0</v>
      </c>
      <c r="F68" s="100">
        <v>1265083</v>
      </c>
      <c r="G68" s="100">
        <v>1265085</v>
      </c>
      <c r="H68" s="101">
        <v>0</v>
      </c>
    </row>
    <row r="69" spans="1:8" ht="15">
      <c r="A69" s="138">
        <v>315</v>
      </c>
      <c r="B69" s="139" t="s">
        <v>232</v>
      </c>
      <c r="C69" s="100">
        <v>0</v>
      </c>
      <c r="D69" s="100">
        <v>20698797696</v>
      </c>
      <c r="E69" s="100">
        <v>20698797696</v>
      </c>
      <c r="F69" s="100">
        <v>39188580078</v>
      </c>
      <c r="G69" s="100">
        <v>0</v>
      </c>
      <c r="H69" s="101">
        <v>39188580078</v>
      </c>
    </row>
    <row r="70" spans="1:8" ht="15">
      <c r="A70" s="138">
        <v>331</v>
      </c>
      <c r="B70" s="139" t="s">
        <v>233</v>
      </c>
      <c r="C70" s="100">
        <v>2423170951</v>
      </c>
      <c r="D70" s="100">
        <v>6648047797</v>
      </c>
      <c r="E70" s="100">
        <v>14387287486</v>
      </c>
      <c r="F70" s="100">
        <v>9348150371</v>
      </c>
      <c r="G70" s="100">
        <v>3189318768</v>
      </c>
      <c r="H70" s="101">
        <v>2375058499</v>
      </c>
    </row>
    <row r="71" spans="1:8" ht="15">
      <c r="A71" s="138">
        <v>3311</v>
      </c>
      <c r="B71" s="139" t="s">
        <v>234</v>
      </c>
      <c r="C71" s="100">
        <v>2423170951</v>
      </c>
      <c r="D71" s="100">
        <v>6482767882</v>
      </c>
      <c r="E71" s="100">
        <v>14303119733</v>
      </c>
      <c r="F71" s="100">
        <v>9001967985</v>
      </c>
      <c r="G71" s="100">
        <v>3189318768</v>
      </c>
      <c r="H71" s="101">
        <v>1947763951</v>
      </c>
    </row>
    <row r="72" spans="1:8" ht="15">
      <c r="A72" s="138">
        <v>3313</v>
      </c>
      <c r="B72" s="139" t="s">
        <v>235</v>
      </c>
      <c r="C72" s="100">
        <v>0</v>
      </c>
      <c r="D72" s="100">
        <v>165279915</v>
      </c>
      <c r="E72" s="100">
        <v>84167753</v>
      </c>
      <c r="F72" s="100">
        <v>346182386</v>
      </c>
      <c r="G72" s="100">
        <v>0</v>
      </c>
      <c r="H72" s="101">
        <v>427294548</v>
      </c>
    </row>
    <row r="73" spans="1:8" ht="15">
      <c r="A73" s="138">
        <v>333</v>
      </c>
      <c r="B73" s="139" t="s">
        <v>236</v>
      </c>
      <c r="C73" s="100">
        <v>0</v>
      </c>
      <c r="D73" s="100">
        <v>1476061273</v>
      </c>
      <c r="E73" s="100">
        <v>6569598711</v>
      </c>
      <c r="F73" s="100">
        <v>6759206096</v>
      </c>
      <c r="G73" s="100">
        <v>0</v>
      </c>
      <c r="H73" s="101">
        <v>1665668658</v>
      </c>
    </row>
    <row r="74" spans="1:8" ht="15">
      <c r="A74" s="138">
        <v>3331</v>
      </c>
      <c r="B74" s="139" t="s">
        <v>237</v>
      </c>
      <c r="C74" s="100">
        <v>0</v>
      </c>
      <c r="D74" s="100">
        <v>0</v>
      </c>
      <c r="E74" s="100">
        <v>4945318303</v>
      </c>
      <c r="F74" s="100">
        <v>4945318303</v>
      </c>
      <c r="G74" s="100">
        <v>0</v>
      </c>
      <c r="H74" s="101">
        <v>0</v>
      </c>
    </row>
    <row r="75" spans="1:8" ht="15">
      <c r="A75" s="138">
        <v>33311</v>
      </c>
      <c r="B75" s="139" t="s">
        <v>237</v>
      </c>
      <c r="C75" s="100">
        <v>0</v>
      </c>
      <c r="D75" s="100">
        <v>0</v>
      </c>
      <c r="E75" s="100">
        <v>4945318303</v>
      </c>
      <c r="F75" s="100">
        <v>4945318303</v>
      </c>
      <c r="G75" s="100">
        <v>0</v>
      </c>
      <c r="H75" s="101">
        <v>0</v>
      </c>
    </row>
    <row r="76" spans="1:8" ht="15">
      <c r="A76" s="138">
        <v>33312</v>
      </c>
      <c r="B76" s="139" t="s">
        <v>238</v>
      </c>
      <c r="C76" s="100">
        <v>0</v>
      </c>
      <c r="D76" s="100">
        <v>0</v>
      </c>
      <c r="E76" s="100">
        <v>0</v>
      </c>
      <c r="F76" s="100">
        <v>0</v>
      </c>
      <c r="G76" s="100">
        <v>0</v>
      </c>
      <c r="H76" s="101">
        <v>0</v>
      </c>
    </row>
    <row r="77" spans="1:8" ht="15">
      <c r="A77" s="138">
        <v>3334</v>
      </c>
      <c r="B77" s="139" t="s">
        <v>239</v>
      </c>
      <c r="C77" s="100">
        <v>0</v>
      </c>
      <c r="D77" s="100">
        <v>1368289805</v>
      </c>
      <c r="E77" s="100">
        <v>1475387888</v>
      </c>
      <c r="F77" s="100">
        <v>1414579935</v>
      </c>
      <c r="G77" s="100">
        <v>0</v>
      </c>
      <c r="H77" s="101">
        <v>1307481852</v>
      </c>
    </row>
    <row r="78" spans="1:8" ht="15">
      <c r="A78" s="138">
        <v>3335</v>
      </c>
      <c r="B78" s="139" t="s">
        <v>240</v>
      </c>
      <c r="C78" s="100">
        <v>0</v>
      </c>
      <c r="D78" s="100">
        <v>107771468</v>
      </c>
      <c r="E78" s="100">
        <v>120071468</v>
      </c>
      <c r="F78" s="100">
        <v>164787806</v>
      </c>
      <c r="G78" s="100">
        <v>0</v>
      </c>
      <c r="H78" s="101">
        <v>152487806</v>
      </c>
    </row>
    <row r="79" spans="1:8" ht="15">
      <c r="A79" s="138">
        <v>33351</v>
      </c>
      <c r="B79" s="139" t="s">
        <v>241</v>
      </c>
      <c r="C79" s="100">
        <v>0</v>
      </c>
      <c r="D79" s="100">
        <v>53771468</v>
      </c>
      <c r="E79" s="100">
        <v>69671468</v>
      </c>
      <c r="F79" s="100">
        <v>131037806</v>
      </c>
      <c r="G79" s="100">
        <v>0</v>
      </c>
      <c r="H79" s="101">
        <v>115137806</v>
      </c>
    </row>
    <row r="80" spans="1:8" ht="15">
      <c r="A80" s="138">
        <v>33352</v>
      </c>
      <c r="B80" s="139" t="s">
        <v>242</v>
      </c>
      <c r="C80" s="100">
        <v>0</v>
      </c>
      <c r="D80" s="100">
        <v>54000000</v>
      </c>
      <c r="E80" s="100">
        <v>50400000</v>
      </c>
      <c r="F80" s="100">
        <v>33750000</v>
      </c>
      <c r="G80" s="100">
        <v>0</v>
      </c>
      <c r="H80" s="101">
        <v>37350000</v>
      </c>
    </row>
    <row r="81" spans="1:8" ht="15">
      <c r="A81" s="138">
        <v>3337</v>
      </c>
      <c r="B81" s="139" t="s">
        <v>243</v>
      </c>
      <c r="C81" s="100">
        <v>0</v>
      </c>
      <c r="D81" s="100">
        <v>0</v>
      </c>
      <c r="E81" s="100">
        <v>0</v>
      </c>
      <c r="F81" s="100">
        <v>205699000</v>
      </c>
      <c r="G81" s="100">
        <v>0</v>
      </c>
      <c r="H81" s="101">
        <v>205699000</v>
      </c>
    </row>
    <row r="82" spans="1:8" ht="15">
      <c r="A82" s="138">
        <v>3338</v>
      </c>
      <c r="B82" s="139" t="s">
        <v>244</v>
      </c>
      <c r="C82" s="100">
        <v>0</v>
      </c>
      <c r="D82" s="100">
        <v>0</v>
      </c>
      <c r="E82" s="100">
        <v>28821052</v>
      </c>
      <c r="F82" s="100">
        <v>28821052</v>
      </c>
      <c r="G82" s="100">
        <v>0</v>
      </c>
      <c r="H82" s="101">
        <v>0</v>
      </c>
    </row>
    <row r="83" spans="1:8" ht="15">
      <c r="A83" s="138">
        <v>334</v>
      </c>
      <c r="B83" s="139" t="s">
        <v>245</v>
      </c>
      <c r="C83" s="100">
        <v>0</v>
      </c>
      <c r="D83" s="100">
        <v>204401708</v>
      </c>
      <c r="E83" s="100">
        <v>1403593690</v>
      </c>
      <c r="F83" s="100">
        <v>1438593396</v>
      </c>
      <c r="G83" s="100">
        <v>0</v>
      </c>
      <c r="H83" s="101">
        <v>239401414</v>
      </c>
    </row>
    <row r="84" spans="1:8" ht="15">
      <c r="A84" s="138">
        <v>3341</v>
      </c>
      <c r="B84" s="139" t="s">
        <v>246</v>
      </c>
      <c r="C84" s="100">
        <v>0</v>
      </c>
      <c r="D84" s="100">
        <v>204401708</v>
      </c>
      <c r="E84" s="100">
        <v>1403593690</v>
      </c>
      <c r="F84" s="100">
        <v>1438593396</v>
      </c>
      <c r="G84" s="100">
        <v>0</v>
      </c>
      <c r="H84" s="101">
        <v>239401414</v>
      </c>
    </row>
    <row r="85" spans="1:8" ht="15">
      <c r="A85" s="138">
        <v>335</v>
      </c>
      <c r="B85" s="139" t="s">
        <v>247</v>
      </c>
      <c r="C85" s="100">
        <v>0</v>
      </c>
      <c r="D85" s="100">
        <v>5413002538</v>
      </c>
      <c r="E85" s="100">
        <v>5413002538</v>
      </c>
      <c r="F85" s="100">
        <v>148255800</v>
      </c>
      <c r="G85" s="100">
        <v>0</v>
      </c>
      <c r="H85" s="101">
        <v>148255800</v>
      </c>
    </row>
    <row r="86" spans="1:8" ht="15">
      <c r="A86" s="138">
        <v>338</v>
      </c>
      <c r="B86" s="139" t="s">
        <v>248</v>
      </c>
      <c r="C86" s="100">
        <v>14473500</v>
      </c>
      <c r="D86" s="100">
        <v>6103192348</v>
      </c>
      <c r="E86" s="100">
        <v>22697973213</v>
      </c>
      <c r="F86" s="100">
        <v>2974970406</v>
      </c>
      <c r="G86" s="100">
        <v>19810229181</v>
      </c>
      <c r="H86" s="101">
        <v>6175945222</v>
      </c>
    </row>
    <row r="87" spans="1:8" ht="15">
      <c r="A87" s="138">
        <v>3382</v>
      </c>
      <c r="B87" s="139" t="s">
        <v>249</v>
      </c>
      <c r="C87" s="100">
        <v>0</v>
      </c>
      <c r="D87" s="100">
        <v>11380820</v>
      </c>
      <c r="E87" s="100">
        <v>35797584</v>
      </c>
      <c r="F87" s="100">
        <v>37225868</v>
      </c>
      <c r="G87" s="100">
        <v>0</v>
      </c>
      <c r="H87" s="101">
        <v>12809104</v>
      </c>
    </row>
    <row r="88" spans="1:8" ht="15">
      <c r="A88" s="138">
        <v>3383</v>
      </c>
      <c r="B88" s="139" t="s">
        <v>250</v>
      </c>
      <c r="C88" s="100">
        <v>0</v>
      </c>
      <c r="D88" s="100">
        <v>9164500</v>
      </c>
      <c r="E88" s="100">
        <v>137708500</v>
      </c>
      <c r="F88" s="100">
        <v>128544000</v>
      </c>
      <c r="G88" s="100">
        <v>0</v>
      </c>
      <c r="H88" s="101">
        <v>0</v>
      </c>
    </row>
    <row r="89" spans="1:8" ht="15">
      <c r="A89" s="138">
        <v>3384</v>
      </c>
      <c r="B89" s="139" t="s">
        <v>251</v>
      </c>
      <c r="C89" s="100">
        <v>4817500</v>
      </c>
      <c r="D89" s="100">
        <v>0</v>
      </c>
      <c r="E89" s="100">
        <v>16486776</v>
      </c>
      <c r="F89" s="100">
        <v>24102000</v>
      </c>
      <c r="G89" s="100">
        <v>0</v>
      </c>
      <c r="H89" s="101">
        <v>2797724</v>
      </c>
    </row>
    <row r="90" spans="1:8" ht="15">
      <c r="A90" s="138">
        <v>3388</v>
      </c>
      <c r="B90" s="139" t="s">
        <v>248</v>
      </c>
      <c r="C90" s="100">
        <v>9656000</v>
      </c>
      <c r="D90" s="100">
        <v>6082585028</v>
      </c>
      <c r="E90" s="100">
        <v>22497206353</v>
      </c>
      <c r="F90" s="100">
        <v>2774386538</v>
      </c>
      <c r="G90" s="100">
        <v>19810229181</v>
      </c>
      <c r="H90" s="101">
        <v>6160338394</v>
      </c>
    </row>
    <row r="91" spans="1:8" ht="15">
      <c r="A91" s="138">
        <v>3389</v>
      </c>
      <c r="B91" s="139" t="s">
        <v>252</v>
      </c>
      <c r="C91" s="100">
        <v>0</v>
      </c>
      <c r="D91" s="100">
        <v>62000</v>
      </c>
      <c r="E91" s="100">
        <v>10774000</v>
      </c>
      <c r="F91" s="100">
        <v>10712000</v>
      </c>
      <c r="G91" s="100">
        <v>0</v>
      </c>
      <c r="H91" s="101">
        <v>0</v>
      </c>
    </row>
    <row r="92" spans="1:8" ht="15">
      <c r="A92" s="138">
        <v>341</v>
      </c>
      <c r="B92" s="139" t="s">
        <v>253</v>
      </c>
      <c r="C92" s="100">
        <v>0</v>
      </c>
      <c r="D92" s="100">
        <v>128470565350</v>
      </c>
      <c r="E92" s="100">
        <v>39269646257</v>
      </c>
      <c r="F92" s="100">
        <v>10698797696</v>
      </c>
      <c r="G92" s="100">
        <v>0</v>
      </c>
      <c r="H92" s="101">
        <v>99899716789</v>
      </c>
    </row>
    <row r="93" spans="1:8" ht="15">
      <c r="A93" s="138">
        <v>3411</v>
      </c>
      <c r="B93" s="139" t="s">
        <v>253</v>
      </c>
      <c r="C93" s="100">
        <v>0</v>
      </c>
      <c r="D93" s="100">
        <v>113733065350</v>
      </c>
      <c r="E93" s="100">
        <v>39269646257</v>
      </c>
      <c r="F93" s="100">
        <v>10698797696</v>
      </c>
      <c r="G93" s="100">
        <v>0</v>
      </c>
      <c r="H93" s="101">
        <v>85162216789</v>
      </c>
    </row>
    <row r="94" spans="1:8" ht="15">
      <c r="A94" s="138">
        <v>3412</v>
      </c>
      <c r="B94" s="139" t="s">
        <v>254</v>
      </c>
      <c r="C94" s="100">
        <v>0</v>
      </c>
      <c r="D94" s="100">
        <v>14737500000</v>
      </c>
      <c r="E94" s="100">
        <v>0</v>
      </c>
      <c r="F94" s="100">
        <v>0</v>
      </c>
      <c r="G94" s="100">
        <v>0</v>
      </c>
      <c r="H94" s="101">
        <v>14737500000</v>
      </c>
    </row>
    <row r="95" spans="1:8" ht="15">
      <c r="A95" s="138">
        <v>351</v>
      </c>
      <c r="B95" s="139" t="s">
        <v>255</v>
      </c>
      <c r="C95" s="100">
        <v>0</v>
      </c>
      <c r="D95" s="100">
        <v>8593000</v>
      </c>
      <c r="E95" s="100">
        <v>0</v>
      </c>
      <c r="F95" s="100">
        <v>0</v>
      </c>
      <c r="G95" s="100">
        <v>0</v>
      </c>
      <c r="H95" s="101">
        <v>8593000</v>
      </c>
    </row>
    <row r="96" spans="1:8" ht="15">
      <c r="A96" s="138">
        <v>353</v>
      </c>
      <c r="B96" s="139" t="s">
        <v>256</v>
      </c>
      <c r="C96" s="100">
        <v>0</v>
      </c>
      <c r="D96" s="100">
        <v>859001728</v>
      </c>
      <c r="E96" s="100">
        <v>10000000</v>
      </c>
      <c r="F96" s="100">
        <v>986555716</v>
      </c>
      <c r="G96" s="100">
        <v>0</v>
      </c>
      <c r="H96" s="101">
        <v>1835557444</v>
      </c>
    </row>
    <row r="97" spans="1:8" ht="15">
      <c r="A97" s="138">
        <v>3531</v>
      </c>
      <c r="B97" s="139" t="s">
        <v>257</v>
      </c>
      <c r="C97" s="100">
        <v>0</v>
      </c>
      <c r="D97" s="100">
        <v>408283311</v>
      </c>
      <c r="E97" s="100">
        <v>0</v>
      </c>
      <c r="F97" s="100">
        <v>816644572</v>
      </c>
      <c r="G97" s="100">
        <v>0</v>
      </c>
      <c r="H97" s="101">
        <v>1224927883</v>
      </c>
    </row>
    <row r="98" spans="1:8" ht="15">
      <c r="A98" s="138">
        <v>3532</v>
      </c>
      <c r="B98" s="139" t="s">
        <v>258</v>
      </c>
      <c r="C98" s="100">
        <v>0</v>
      </c>
      <c r="D98" s="100">
        <v>406952051</v>
      </c>
      <c r="E98" s="100">
        <v>10000000</v>
      </c>
      <c r="F98" s="100">
        <v>169911144</v>
      </c>
      <c r="G98" s="100">
        <v>0</v>
      </c>
      <c r="H98" s="101">
        <v>566863195</v>
      </c>
    </row>
    <row r="99" spans="1:8" ht="15">
      <c r="A99" s="138">
        <v>3534</v>
      </c>
      <c r="B99" s="139" t="s">
        <v>259</v>
      </c>
      <c r="C99" s="100">
        <v>0</v>
      </c>
      <c r="D99" s="100">
        <v>43766366</v>
      </c>
      <c r="E99" s="100">
        <v>0</v>
      </c>
      <c r="F99" s="100">
        <v>0</v>
      </c>
      <c r="G99" s="100">
        <v>0</v>
      </c>
      <c r="H99" s="101">
        <v>43766366</v>
      </c>
    </row>
    <row r="100" spans="1:8" ht="15">
      <c r="A100" s="138">
        <v>411</v>
      </c>
      <c r="B100" s="139" t="s">
        <v>260</v>
      </c>
      <c r="C100" s="100">
        <v>0</v>
      </c>
      <c r="D100" s="100">
        <v>255723448000</v>
      </c>
      <c r="E100" s="100">
        <v>0</v>
      </c>
      <c r="F100" s="100">
        <v>0</v>
      </c>
      <c r="G100" s="100">
        <v>0</v>
      </c>
      <c r="H100" s="101">
        <v>255723448000</v>
      </c>
    </row>
    <row r="101" spans="1:8" ht="15">
      <c r="A101" s="138">
        <v>4111</v>
      </c>
      <c r="B101" s="139" t="s">
        <v>261</v>
      </c>
      <c r="C101" s="100">
        <v>0</v>
      </c>
      <c r="D101" s="100">
        <v>240000000000</v>
      </c>
      <c r="E101" s="100">
        <v>0</v>
      </c>
      <c r="F101" s="100">
        <v>0</v>
      </c>
      <c r="G101" s="100">
        <v>0</v>
      </c>
      <c r="H101" s="101">
        <v>240000000000</v>
      </c>
    </row>
    <row r="102" spans="1:8" ht="15">
      <c r="A102" s="138">
        <v>41111</v>
      </c>
      <c r="B102" s="139" t="s">
        <v>262</v>
      </c>
      <c r="C102" s="100">
        <v>0</v>
      </c>
      <c r="D102" s="100">
        <v>149973470000</v>
      </c>
      <c r="E102" s="100">
        <v>0</v>
      </c>
      <c r="F102" s="100">
        <v>0</v>
      </c>
      <c r="G102" s="100">
        <v>0</v>
      </c>
      <c r="H102" s="101">
        <v>149973470000</v>
      </c>
    </row>
    <row r="103" spans="1:8" ht="15">
      <c r="A103" s="138">
        <v>41112</v>
      </c>
      <c r="B103" s="139" t="s">
        <v>263</v>
      </c>
      <c r="C103" s="100">
        <v>0</v>
      </c>
      <c r="D103" s="100">
        <v>90026530000</v>
      </c>
      <c r="E103" s="100">
        <v>0</v>
      </c>
      <c r="F103" s="100">
        <v>0</v>
      </c>
      <c r="G103" s="100">
        <v>0</v>
      </c>
      <c r="H103" s="101">
        <v>90026530000</v>
      </c>
    </row>
    <row r="104" spans="1:8" ht="15">
      <c r="A104" s="138">
        <v>4112</v>
      </c>
      <c r="B104" s="139" t="s">
        <v>264</v>
      </c>
      <c r="C104" s="100">
        <v>0</v>
      </c>
      <c r="D104" s="100">
        <v>15723448000</v>
      </c>
      <c r="E104" s="100">
        <v>0</v>
      </c>
      <c r="F104" s="100">
        <v>0</v>
      </c>
      <c r="G104" s="100">
        <v>0</v>
      </c>
      <c r="H104" s="101">
        <v>15723448000</v>
      </c>
    </row>
    <row r="105" spans="1:8" ht="15">
      <c r="A105" s="138">
        <v>413</v>
      </c>
      <c r="B105" s="139" t="s">
        <v>265</v>
      </c>
      <c r="C105" s="100">
        <v>573797043</v>
      </c>
      <c r="D105" s="100">
        <v>0</v>
      </c>
      <c r="E105" s="100">
        <v>170075</v>
      </c>
      <c r="F105" s="100">
        <v>583202895</v>
      </c>
      <c r="G105" s="100">
        <v>0</v>
      </c>
      <c r="H105" s="101">
        <v>9235777</v>
      </c>
    </row>
    <row r="106" spans="1:8" ht="15">
      <c r="A106" s="138">
        <v>4131</v>
      </c>
      <c r="B106" s="139" t="s">
        <v>266</v>
      </c>
      <c r="C106" s="100">
        <v>573797043</v>
      </c>
      <c r="D106" s="100">
        <v>0</v>
      </c>
      <c r="E106" s="100">
        <v>170075</v>
      </c>
      <c r="F106" s="100">
        <v>583202895</v>
      </c>
      <c r="G106" s="100">
        <v>0</v>
      </c>
      <c r="H106" s="101">
        <v>9235777</v>
      </c>
    </row>
    <row r="107" spans="1:8" ht="15">
      <c r="A107" s="138">
        <v>414</v>
      </c>
      <c r="B107" s="139" t="s">
        <v>267</v>
      </c>
      <c r="C107" s="100">
        <v>0</v>
      </c>
      <c r="D107" s="100">
        <v>12652290423</v>
      </c>
      <c r="E107" s="100">
        <v>0</v>
      </c>
      <c r="F107" s="100">
        <v>0</v>
      </c>
      <c r="G107" s="100">
        <v>0</v>
      </c>
      <c r="H107" s="101">
        <v>12652290423</v>
      </c>
    </row>
    <row r="108" spans="1:8" ht="15">
      <c r="A108" s="138">
        <v>415</v>
      </c>
      <c r="B108" s="139" t="s">
        <v>268</v>
      </c>
      <c r="C108" s="100">
        <v>0</v>
      </c>
      <c r="D108" s="100">
        <v>5791413000</v>
      </c>
      <c r="E108" s="100">
        <v>0</v>
      </c>
      <c r="F108" s="100">
        <v>0</v>
      </c>
      <c r="G108" s="100">
        <v>0</v>
      </c>
      <c r="H108" s="101">
        <v>5791413000</v>
      </c>
    </row>
    <row r="109" spans="1:8" ht="15">
      <c r="A109" s="138">
        <v>421</v>
      </c>
      <c r="B109" s="139" t="s">
        <v>269</v>
      </c>
      <c r="C109" s="100">
        <v>8087119706</v>
      </c>
      <c r="D109" s="100">
        <v>64115202603</v>
      </c>
      <c r="E109" s="100">
        <v>2195507112</v>
      </c>
      <c r="F109" s="100">
        <v>18337065708</v>
      </c>
      <c r="G109" s="100">
        <v>6710707138</v>
      </c>
      <c r="H109" s="101">
        <v>78880348631</v>
      </c>
    </row>
    <row r="110" spans="1:8" ht="15">
      <c r="A110" s="138">
        <v>4212</v>
      </c>
      <c r="B110" s="139" t="s">
        <v>270</v>
      </c>
      <c r="C110" s="100">
        <v>8087119706</v>
      </c>
      <c r="D110" s="100">
        <v>64115202603</v>
      </c>
      <c r="E110" s="100">
        <v>2195507112</v>
      </c>
      <c r="F110" s="100">
        <v>18337065708</v>
      </c>
      <c r="G110" s="100">
        <v>6710707138</v>
      </c>
      <c r="H110" s="101">
        <v>78880348631</v>
      </c>
    </row>
    <row r="111" spans="1:8" ht="15">
      <c r="A111" s="138">
        <v>42121</v>
      </c>
      <c r="B111" s="139" t="s">
        <v>271</v>
      </c>
      <c r="C111" s="100">
        <v>0</v>
      </c>
      <c r="D111" s="100">
        <v>63682925227</v>
      </c>
      <c r="E111" s="100">
        <v>2000276382</v>
      </c>
      <c r="F111" s="100">
        <v>16477336194</v>
      </c>
      <c r="G111" s="100">
        <v>0</v>
      </c>
      <c r="H111" s="101">
        <v>78159985039</v>
      </c>
    </row>
    <row r="112" spans="1:8" ht="15">
      <c r="A112" s="138">
        <v>42122</v>
      </c>
      <c r="B112" s="139" t="s">
        <v>272</v>
      </c>
      <c r="C112" s="100">
        <v>8087119706</v>
      </c>
      <c r="D112" s="100">
        <v>0</v>
      </c>
      <c r="E112" s="100">
        <v>103600946</v>
      </c>
      <c r="F112" s="100">
        <v>1480013514</v>
      </c>
      <c r="G112" s="100">
        <v>6710707138</v>
      </c>
      <c r="H112" s="101">
        <v>0</v>
      </c>
    </row>
    <row r="113" spans="1:8" ht="15">
      <c r="A113" s="138">
        <v>42123</v>
      </c>
      <c r="B113" s="139" t="s">
        <v>273</v>
      </c>
      <c r="C113" s="100">
        <v>0</v>
      </c>
      <c r="D113" s="100">
        <v>211103835</v>
      </c>
      <c r="E113" s="100">
        <v>38469544</v>
      </c>
      <c r="F113" s="100">
        <v>0</v>
      </c>
      <c r="G113" s="100">
        <v>0</v>
      </c>
      <c r="H113" s="101">
        <v>172634291</v>
      </c>
    </row>
    <row r="114" spans="1:8" ht="15">
      <c r="A114" s="138">
        <v>42124</v>
      </c>
      <c r="B114" s="139" t="s">
        <v>274</v>
      </c>
      <c r="C114" s="100">
        <v>0</v>
      </c>
      <c r="D114" s="100">
        <v>221173541</v>
      </c>
      <c r="E114" s="100">
        <v>53160240</v>
      </c>
      <c r="F114" s="100">
        <v>379716000</v>
      </c>
      <c r="G114" s="100">
        <v>0</v>
      </c>
      <c r="H114" s="101">
        <v>547729301</v>
      </c>
    </row>
    <row r="115" spans="1:8" ht="15">
      <c r="A115" s="138">
        <v>511</v>
      </c>
      <c r="B115" s="139" t="s">
        <v>275</v>
      </c>
      <c r="C115" s="100">
        <v>0</v>
      </c>
      <c r="D115" s="100">
        <v>0</v>
      </c>
      <c r="E115" s="100">
        <v>48016808117</v>
      </c>
      <c r="F115" s="100">
        <v>48016808117</v>
      </c>
      <c r="G115" s="100">
        <v>0</v>
      </c>
      <c r="H115" s="101">
        <v>0</v>
      </c>
    </row>
    <row r="116" spans="1:8" ht="15">
      <c r="A116" s="138">
        <v>5111</v>
      </c>
      <c r="B116" s="139" t="s">
        <v>346</v>
      </c>
      <c r="C116" s="100">
        <v>0</v>
      </c>
      <c r="D116" s="100">
        <v>0</v>
      </c>
      <c r="E116" s="100">
        <v>2987716000</v>
      </c>
      <c r="F116" s="100">
        <v>2987716000</v>
      </c>
      <c r="G116" s="100">
        <v>0</v>
      </c>
      <c r="H116" s="101">
        <v>0</v>
      </c>
    </row>
    <row r="117" spans="1:8" ht="15">
      <c r="A117" s="138">
        <v>5112</v>
      </c>
      <c r="B117" s="139" t="s">
        <v>276</v>
      </c>
      <c r="C117" s="100">
        <v>0</v>
      </c>
      <c r="D117" s="100">
        <v>0</v>
      </c>
      <c r="E117" s="100">
        <v>2080127000</v>
      </c>
      <c r="F117" s="100">
        <v>2080127000</v>
      </c>
      <c r="G117" s="100">
        <v>0</v>
      </c>
      <c r="H117" s="101">
        <v>0</v>
      </c>
    </row>
    <row r="118" spans="1:8" ht="15">
      <c r="A118" s="138">
        <v>5113</v>
      </c>
      <c r="B118" s="139" t="s">
        <v>277</v>
      </c>
      <c r="C118" s="100">
        <v>0</v>
      </c>
      <c r="D118" s="100">
        <v>0</v>
      </c>
      <c r="E118" s="100">
        <v>0</v>
      </c>
      <c r="F118" s="100">
        <v>0</v>
      </c>
      <c r="G118" s="100">
        <v>0</v>
      </c>
      <c r="H118" s="101">
        <v>0</v>
      </c>
    </row>
    <row r="119" spans="1:8" ht="15">
      <c r="A119" s="138">
        <v>5114</v>
      </c>
      <c r="B119" s="139" t="s">
        <v>278</v>
      </c>
      <c r="C119" s="100">
        <v>0</v>
      </c>
      <c r="D119" s="100">
        <v>0</v>
      </c>
      <c r="E119" s="100">
        <v>2947122242</v>
      </c>
      <c r="F119" s="100">
        <v>2947122242</v>
      </c>
      <c r="G119" s="100">
        <v>0</v>
      </c>
      <c r="H119" s="101">
        <v>0</v>
      </c>
    </row>
    <row r="120" spans="1:8" ht="15">
      <c r="A120" s="138">
        <v>5115</v>
      </c>
      <c r="B120" s="139" t="s">
        <v>404</v>
      </c>
      <c r="C120" s="100">
        <v>0</v>
      </c>
      <c r="D120" s="100">
        <v>0</v>
      </c>
      <c r="E120" s="100">
        <v>3001841875</v>
      </c>
      <c r="F120" s="100">
        <v>3001841875</v>
      </c>
      <c r="G120" s="100">
        <v>0</v>
      </c>
      <c r="H120" s="101">
        <v>0</v>
      </c>
    </row>
    <row r="121" spans="1:8" ht="15">
      <c r="A121" s="138">
        <v>5116</v>
      </c>
      <c r="B121" s="139" t="s">
        <v>279</v>
      </c>
      <c r="C121" s="100">
        <v>0</v>
      </c>
      <c r="D121" s="100">
        <v>0</v>
      </c>
      <c r="E121" s="100">
        <v>37000001000</v>
      </c>
      <c r="F121" s="100">
        <v>37000001000</v>
      </c>
      <c r="G121" s="100">
        <v>0</v>
      </c>
      <c r="H121" s="101">
        <v>0</v>
      </c>
    </row>
    <row r="122" spans="1:8" ht="15">
      <c r="A122" s="138">
        <v>515</v>
      </c>
      <c r="B122" s="139" t="s">
        <v>280</v>
      </c>
      <c r="C122" s="100">
        <v>0</v>
      </c>
      <c r="D122" s="100">
        <v>0</v>
      </c>
      <c r="E122" s="100">
        <v>526542313</v>
      </c>
      <c r="F122" s="100">
        <v>526542313</v>
      </c>
      <c r="G122" s="100">
        <v>0</v>
      </c>
      <c r="H122" s="101">
        <v>0</v>
      </c>
    </row>
    <row r="123" spans="1:8" ht="15">
      <c r="A123" s="138">
        <v>5151</v>
      </c>
      <c r="B123" s="139" t="s">
        <v>281</v>
      </c>
      <c r="C123" s="100">
        <v>0</v>
      </c>
      <c r="D123" s="100">
        <v>0</v>
      </c>
      <c r="E123" s="100">
        <v>524293510</v>
      </c>
      <c r="F123" s="100">
        <v>524293510</v>
      </c>
      <c r="G123" s="100">
        <v>0</v>
      </c>
      <c r="H123" s="101">
        <v>0</v>
      </c>
    </row>
    <row r="124" spans="1:8" ht="15">
      <c r="A124" s="138">
        <v>5152</v>
      </c>
      <c r="B124" s="139" t="s">
        <v>282</v>
      </c>
      <c r="C124" s="100">
        <v>0</v>
      </c>
      <c r="D124" s="100">
        <v>0</v>
      </c>
      <c r="E124" s="100">
        <v>2248803</v>
      </c>
      <c r="F124" s="100">
        <v>2248803</v>
      </c>
      <c r="G124" s="100">
        <v>0</v>
      </c>
      <c r="H124" s="101">
        <v>0</v>
      </c>
    </row>
    <row r="125" spans="1:8" ht="15">
      <c r="A125" s="138">
        <v>621</v>
      </c>
      <c r="B125" s="139" t="s">
        <v>283</v>
      </c>
      <c r="C125" s="100">
        <v>0</v>
      </c>
      <c r="D125" s="100">
        <v>0</v>
      </c>
      <c r="E125" s="100">
        <v>0</v>
      </c>
      <c r="F125" s="100">
        <v>0</v>
      </c>
      <c r="G125" s="100">
        <v>0</v>
      </c>
      <c r="H125" s="101">
        <v>0</v>
      </c>
    </row>
    <row r="126" spans="1:8" ht="15">
      <c r="A126" s="138">
        <v>622</v>
      </c>
      <c r="B126" s="139" t="s">
        <v>284</v>
      </c>
      <c r="C126" s="100">
        <v>0</v>
      </c>
      <c r="D126" s="100">
        <v>0</v>
      </c>
      <c r="E126" s="100">
        <v>2013401487</v>
      </c>
      <c r="F126" s="100">
        <v>2013401487</v>
      </c>
      <c r="G126" s="100">
        <v>0</v>
      </c>
      <c r="H126" s="101">
        <v>0</v>
      </c>
    </row>
    <row r="127" spans="1:8" ht="15">
      <c r="A127" s="138">
        <v>6221</v>
      </c>
      <c r="B127" s="139" t="s">
        <v>285</v>
      </c>
      <c r="C127" s="100">
        <v>0</v>
      </c>
      <c r="D127" s="100">
        <v>0</v>
      </c>
      <c r="E127" s="100">
        <v>1585586024</v>
      </c>
      <c r="F127" s="100">
        <v>1585586024</v>
      </c>
      <c r="G127" s="100">
        <v>0</v>
      </c>
      <c r="H127" s="101">
        <v>0</v>
      </c>
    </row>
    <row r="128" spans="1:8" ht="15">
      <c r="A128" s="138">
        <v>6222</v>
      </c>
      <c r="B128" s="139" t="s">
        <v>286</v>
      </c>
      <c r="C128" s="100">
        <v>0</v>
      </c>
      <c r="D128" s="100">
        <v>0</v>
      </c>
      <c r="E128" s="100">
        <v>0</v>
      </c>
      <c r="F128" s="100">
        <v>0</v>
      </c>
      <c r="G128" s="100">
        <v>0</v>
      </c>
      <c r="H128" s="101">
        <v>0</v>
      </c>
    </row>
    <row r="129" spans="1:8" ht="15">
      <c r="A129" s="138">
        <v>6223</v>
      </c>
      <c r="B129" s="139" t="s">
        <v>287</v>
      </c>
      <c r="C129" s="100">
        <v>0</v>
      </c>
      <c r="D129" s="100">
        <v>0</v>
      </c>
      <c r="E129" s="100">
        <v>144248667</v>
      </c>
      <c r="F129" s="100">
        <v>144248667</v>
      </c>
      <c r="G129" s="100">
        <v>0</v>
      </c>
      <c r="H129" s="101">
        <v>0</v>
      </c>
    </row>
    <row r="130" spans="1:8" ht="15">
      <c r="A130" s="138">
        <v>6224</v>
      </c>
      <c r="B130" s="139" t="s">
        <v>405</v>
      </c>
      <c r="C130" s="100">
        <v>0</v>
      </c>
      <c r="D130" s="100">
        <v>0</v>
      </c>
      <c r="E130" s="100">
        <v>283566796</v>
      </c>
      <c r="F130" s="100">
        <v>283566796</v>
      </c>
      <c r="G130" s="100">
        <v>0</v>
      </c>
      <c r="H130" s="101">
        <v>0</v>
      </c>
    </row>
    <row r="131" spans="1:8" ht="15">
      <c r="A131" s="138">
        <v>627</v>
      </c>
      <c r="B131" s="139" t="s">
        <v>288</v>
      </c>
      <c r="C131" s="100">
        <v>0</v>
      </c>
      <c r="D131" s="100">
        <v>0</v>
      </c>
      <c r="E131" s="100">
        <v>19383451565</v>
      </c>
      <c r="F131" s="100">
        <v>19383451565</v>
      </c>
      <c r="G131" s="100">
        <v>0</v>
      </c>
      <c r="H131" s="101">
        <v>0</v>
      </c>
    </row>
    <row r="132" spans="1:8" ht="15">
      <c r="A132" s="138">
        <v>6271</v>
      </c>
      <c r="B132" s="139" t="s">
        <v>289</v>
      </c>
      <c r="C132" s="100">
        <v>0</v>
      </c>
      <c r="D132" s="100">
        <v>0</v>
      </c>
      <c r="E132" s="100">
        <v>69223050</v>
      </c>
      <c r="F132" s="100">
        <v>69223050</v>
      </c>
      <c r="G132" s="100">
        <v>0</v>
      </c>
      <c r="H132" s="101">
        <v>0</v>
      </c>
    </row>
    <row r="133" spans="1:8" ht="15">
      <c r="A133" s="138">
        <v>62711</v>
      </c>
      <c r="B133" s="139" t="s">
        <v>290</v>
      </c>
      <c r="C133" s="100">
        <v>0</v>
      </c>
      <c r="D133" s="100">
        <v>0</v>
      </c>
      <c r="E133" s="100">
        <v>0</v>
      </c>
      <c r="F133" s="100">
        <v>0</v>
      </c>
      <c r="G133" s="100">
        <v>0</v>
      </c>
      <c r="H133" s="101">
        <v>0</v>
      </c>
    </row>
    <row r="134" spans="1:8" ht="15">
      <c r="A134" s="138">
        <v>62712</v>
      </c>
      <c r="B134" s="139" t="s">
        <v>291</v>
      </c>
      <c r="C134" s="100">
        <v>0</v>
      </c>
      <c r="D134" s="100">
        <v>0</v>
      </c>
      <c r="E134" s="100">
        <v>18928050</v>
      </c>
      <c r="F134" s="100">
        <v>18928050</v>
      </c>
      <c r="G134" s="100">
        <v>0</v>
      </c>
      <c r="H134" s="101">
        <v>0</v>
      </c>
    </row>
    <row r="135" spans="1:8" ht="15">
      <c r="A135" s="138">
        <v>62713</v>
      </c>
      <c r="B135" s="139" t="s">
        <v>250</v>
      </c>
      <c r="C135" s="100">
        <v>0</v>
      </c>
      <c r="D135" s="100">
        <v>0</v>
      </c>
      <c r="E135" s="100">
        <v>40715000</v>
      </c>
      <c r="F135" s="100">
        <v>40715000</v>
      </c>
      <c r="G135" s="100">
        <v>0</v>
      </c>
      <c r="H135" s="101">
        <v>0</v>
      </c>
    </row>
    <row r="136" spans="1:8" ht="15">
      <c r="A136" s="138">
        <v>62714</v>
      </c>
      <c r="B136" s="139" t="s">
        <v>251</v>
      </c>
      <c r="C136" s="100">
        <v>0</v>
      </c>
      <c r="D136" s="100">
        <v>0</v>
      </c>
      <c r="E136" s="100">
        <v>7185000</v>
      </c>
      <c r="F136" s="100">
        <v>7185000</v>
      </c>
      <c r="G136" s="100">
        <v>0</v>
      </c>
      <c r="H136" s="101">
        <v>0</v>
      </c>
    </row>
    <row r="137" spans="1:8" ht="15">
      <c r="A137" s="138">
        <v>62715</v>
      </c>
      <c r="B137" s="139" t="s">
        <v>252</v>
      </c>
      <c r="C137" s="100">
        <v>0</v>
      </c>
      <c r="D137" s="100">
        <v>0</v>
      </c>
      <c r="E137" s="100">
        <v>2395000</v>
      </c>
      <c r="F137" s="100">
        <v>2395000</v>
      </c>
      <c r="G137" s="100">
        <v>0</v>
      </c>
      <c r="H137" s="101">
        <v>0</v>
      </c>
    </row>
    <row r="138" spans="1:8" ht="15">
      <c r="A138" s="138">
        <v>6272</v>
      </c>
      <c r="B138" s="139" t="s">
        <v>292</v>
      </c>
      <c r="C138" s="100">
        <v>0</v>
      </c>
      <c r="D138" s="100">
        <v>0</v>
      </c>
      <c r="E138" s="100">
        <v>99822358</v>
      </c>
      <c r="F138" s="100">
        <v>99822358</v>
      </c>
      <c r="G138" s="100">
        <v>0</v>
      </c>
      <c r="H138" s="101">
        <v>0</v>
      </c>
    </row>
    <row r="139" spans="1:8" ht="15">
      <c r="A139" s="138">
        <v>627222</v>
      </c>
      <c r="B139" s="139" t="s">
        <v>406</v>
      </c>
      <c r="C139" s="100">
        <v>0</v>
      </c>
      <c r="D139" s="100">
        <v>0</v>
      </c>
      <c r="E139" s="100">
        <v>35323608</v>
      </c>
      <c r="F139" s="100">
        <v>35323608</v>
      </c>
      <c r="G139" s="100">
        <v>0</v>
      </c>
      <c r="H139" s="101">
        <v>0</v>
      </c>
    </row>
    <row r="140" spans="1:8" ht="15">
      <c r="A140" s="138">
        <v>627223</v>
      </c>
      <c r="B140" s="139" t="s">
        <v>407</v>
      </c>
      <c r="C140" s="100">
        <v>0</v>
      </c>
      <c r="D140" s="100">
        <v>0</v>
      </c>
      <c r="E140" s="100">
        <v>13286450</v>
      </c>
      <c r="F140" s="100">
        <v>13286450</v>
      </c>
      <c r="G140" s="100">
        <v>0</v>
      </c>
      <c r="H140" s="101">
        <v>0</v>
      </c>
    </row>
    <row r="141" spans="1:8" ht="15">
      <c r="A141" s="138">
        <v>627224</v>
      </c>
      <c r="B141" s="139" t="s">
        <v>408</v>
      </c>
      <c r="C141" s="100">
        <v>0</v>
      </c>
      <c r="D141" s="100">
        <v>0</v>
      </c>
      <c r="E141" s="100">
        <v>51212300</v>
      </c>
      <c r="F141" s="100">
        <v>51212300</v>
      </c>
      <c r="G141" s="100">
        <v>0</v>
      </c>
      <c r="H141" s="101">
        <v>0</v>
      </c>
    </row>
    <row r="142" spans="1:8" ht="15">
      <c r="A142" s="138">
        <v>62723</v>
      </c>
      <c r="B142" s="139" t="s">
        <v>293</v>
      </c>
      <c r="C142" s="100">
        <v>0</v>
      </c>
      <c r="D142" s="100">
        <v>0</v>
      </c>
      <c r="E142" s="100">
        <v>0</v>
      </c>
      <c r="F142" s="100">
        <v>0</v>
      </c>
      <c r="G142" s="100">
        <v>0</v>
      </c>
      <c r="H142" s="101">
        <v>0</v>
      </c>
    </row>
    <row r="143" spans="1:8" ht="15">
      <c r="A143" s="138">
        <v>6273</v>
      </c>
      <c r="B143" s="139" t="s">
        <v>294</v>
      </c>
      <c r="C143" s="100">
        <v>0</v>
      </c>
      <c r="D143" s="100">
        <v>0</v>
      </c>
      <c r="E143" s="100">
        <v>860295757</v>
      </c>
      <c r="F143" s="100">
        <v>860295757</v>
      </c>
      <c r="G143" s="100">
        <v>0</v>
      </c>
      <c r="H143" s="101">
        <v>0</v>
      </c>
    </row>
    <row r="144" spans="1:8" ht="15">
      <c r="A144" s="138">
        <v>62732</v>
      </c>
      <c r="B144" s="139" t="s">
        <v>295</v>
      </c>
      <c r="C144" s="100">
        <v>0</v>
      </c>
      <c r="D144" s="100">
        <v>0</v>
      </c>
      <c r="E144" s="100">
        <v>7700000</v>
      </c>
      <c r="F144" s="100">
        <v>7700000</v>
      </c>
      <c r="G144" s="100">
        <v>0</v>
      </c>
      <c r="H144" s="101">
        <v>0</v>
      </c>
    </row>
    <row r="145" spans="1:8" ht="15">
      <c r="A145" s="138">
        <v>62733</v>
      </c>
      <c r="B145" s="139" t="s">
        <v>296</v>
      </c>
      <c r="C145" s="100">
        <v>0</v>
      </c>
      <c r="D145" s="100">
        <v>0</v>
      </c>
      <c r="E145" s="100">
        <v>0</v>
      </c>
      <c r="F145" s="100">
        <v>0</v>
      </c>
      <c r="G145" s="100">
        <v>0</v>
      </c>
      <c r="H145" s="101">
        <v>0</v>
      </c>
    </row>
    <row r="146" spans="1:8" ht="15">
      <c r="A146" s="138">
        <v>62734</v>
      </c>
      <c r="B146" s="139" t="s">
        <v>297</v>
      </c>
      <c r="C146" s="100">
        <v>0</v>
      </c>
      <c r="D146" s="100">
        <v>0</v>
      </c>
      <c r="E146" s="100">
        <v>478689079</v>
      </c>
      <c r="F146" s="100">
        <v>478689079</v>
      </c>
      <c r="G146" s="100">
        <v>0</v>
      </c>
      <c r="H146" s="101">
        <v>0</v>
      </c>
    </row>
    <row r="147" spans="1:8" ht="15">
      <c r="A147" s="138">
        <v>62735</v>
      </c>
      <c r="B147" s="139" t="s">
        <v>298</v>
      </c>
      <c r="C147" s="100">
        <v>0</v>
      </c>
      <c r="D147" s="100">
        <v>0</v>
      </c>
      <c r="E147" s="100">
        <v>0</v>
      </c>
      <c r="F147" s="100">
        <v>0</v>
      </c>
      <c r="G147" s="100">
        <v>0</v>
      </c>
      <c r="H147" s="101">
        <v>0</v>
      </c>
    </row>
    <row r="148" spans="1:8" ht="15">
      <c r="A148" s="138">
        <v>62736</v>
      </c>
      <c r="B148" s="139" t="s">
        <v>299</v>
      </c>
      <c r="C148" s="100">
        <v>0</v>
      </c>
      <c r="D148" s="100">
        <v>0</v>
      </c>
      <c r="E148" s="100">
        <v>373906678</v>
      </c>
      <c r="F148" s="100">
        <v>373906678</v>
      </c>
      <c r="G148" s="100">
        <v>0</v>
      </c>
      <c r="H148" s="101">
        <v>0</v>
      </c>
    </row>
    <row r="149" spans="1:8" ht="15">
      <c r="A149" s="138">
        <v>6274</v>
      </c>
      <c r="B149" s="139" t="s">
        <v>300</v>
      </c>
      <c r="C149" s="100">
        <v>0</v>
      </c>
      <c r="D149" s="100">
        <v>0</v>
      </c>
      <c r="E149" s="100">
        <v>11544662849</v>
      </c>
      <c r="F149" s="100">
        <v>11544662849</v>
      </c>
      <c r="G149" s="100">
        <v>0</v>
      </c>
      <c r="H149" s="101">
        <v>0</v>
      </c>
    </row>
    <row r="150" spans="1:8" ht="15">
      <c r="A150" s="138">
        <v>62741</v>
      </c>
      <c r="B150" s="139" t="s">
        <v>301</v>
      </c>
      <c r="C150" s="100">
        <v>0</v>
      </c>
      <c r="D150" s="100">
        <v>0</v>
      </c>
      <c r="E150" s="100">
        <v>9966344874</v>
      </c>
      <c r="F150" s="100">
        <v>9966344874</v>
      </c>
      <c r="G150" s="100">
        <v>0</v>
      </c>
      <c r="H150" s="101">
        <v>0</v>
      </c>
    </row>
    <row r="151" spans="1:8" ht="15">
      <c r="A151" s="138">
        <v>62742</v>
      </c>
      <c r="B151" s="139" t="s">
        <v>302</v>
      </c>
      <c r="C151" s="100">
        <v>0</v>
      </c>
      <c r="D151" s="100">
        <v>0</v>
      </c>
      <c r="E151" s="100">
        <v>1092431592</v>
      </c>
      <c r="F151" s="100">
        <v>1092431592</v>
      </c>
      <c r="G151" s="100">
        <v>0</v>
      </c>
      <c r="H151" s="101">
        <v>0</v>
      </c>
    </row>
    <row r="152" spans="1:8" ht="15">
      <c r="A152" s="138">
        <v>62743</v>
      </c>
      <c r="B152" s="139" t="s">
        <v>303</v>
      </c>
      <c r="C152" s="100">
        <v>0</v>
      </c>
      <c r="D152" s="100">
        <v>0</v>
      </c>
      <c r="E152" s="100">
        <v>485886383</v>
      </c>
      <c r="F152" s="100">
        <v>485886383</v>
      </c>
      <c r="G152" s="100">
        <v>0</v>
      </c>
      <c r="H152" s="101">
        <v>0</v>
      </c>
    </row>
    <row r="153" spans="1:8" ht="15">
      <c r="A153" s="138">
        <v>6277</v>
      </c>
      <c r="B153" s="139" t="s">
        <v>304</v>
      </c>
      <c r="C153" s="100">
        <v>0</v>
      </c>
      <c r="D153" s="100">
        <v>0</v>
      </c>
      <c r="E153" s="100">
        <v>6686197878</v>
      </c>
      <c r="F153" s="100">
        <v>6686197878</v>
      </c>
      <c r="G153" s="100">
        <v>0</v>
      </c>
      <c r="H153" s="101">
        <v>0</v>
      </c>
    </row>
    <row r="154" spans="1:8" ht="15">
      <c r="A154" s="138">
        <v>62772</v>
      </c>
      <c r="B154" s="139" t="s">
        <v>305</v>
      </c>
      <c r="C154" s="100">
        <v>0</v>
      </c>
      <c r="D154" s="100">
        <v>0</v>
      </c>
      <c r="E154" s="100">
        <v>2947122241</v>
      </c>
      <c r="F154" s="100">
        <v>2947122241</v>
      </c>
      <c r="G154" s="100">
        <v>0</v>
      </c>
      <c r="H154" s="101">
        <v>0</v>
      </c>
    </row>
    <row r="155" spans="1:8" ht="15">
      <c r="A155" s="138">
        <v>62775</v>
      </c>
      <c r="B155" s="139" t="s">
        <v>306</v>
      </c>
      <c r="C155" s="100">
        <v>0</v>
      </c>
      <c r="D155" s="100">
        <v>0</v>
      </c>
      <c r="E155" s="100">
        <v>272969725</v>
      </c>
      <c r="F155" s="100">
        <v>272969725</v>
      </c>
      <c r="G155" s="100">
        <v>0</v>
      </c>
      <c r="H155" s="101">
        <v>0</v>
      </c>
    </row>
    <row r="156" spans="1:8" ht="15">
      <c r="A156" s="138">
        <v>62776</v>
      </c>
      <c r="B156" s="139" t="s">
        <v>307</v>
      </c>
      <c r="C156" s="100">
        <v>0</v>
      </c>
      <c r="D156" s="100">
        <v>0</v>
      </c>
      <c r="E156" s="100">
        <v>106122637</v>
      </c>
      <c r="F156" s="100">
        <v>106122637</v>
      </c>
      <c r="G156" s="100">
        <v>0</v>
      </c>
      <c r="H156" s="101">
        <v>0</v>
      </c>
    </row>
    <row r="157" spans="1:8" ht="15">
      <c r="A157" s="138">
        <v>62777</v>
      </c>
      <c r="B157" s="139" t="s">
        <v>308</v>
      </c>
      <c r="C157" s="100">
        <v>0</v>
      </c>
      <c r="D157" s="100">
        <v>0</v>
      </c>
      <c r="E157" s="100">
        <v>618112800</v>
      </c>
      <c r="F157" s="100">
        <v>618112800</v>
      </c>
      <c r="G157" s="100">
        <v>0</v>
      </c>
      <c r="H157" s="101">
        <v>0</v>
      </c>
    </row>
    <row r="158" spans="1:8" ht="15">
      <c r="A158" s="138">
        <v>62778</v>
      </c>
      <c r="B158" s="139" t="s">
        <v>309</v>
      </c>
      <c r="C158" s="100">
        <v>0</v>
      </c>
      <c r="D158" s="100">
        <v>0</v>
      </c>
      <c r="E158" s="100">
        <v>133870475</v>
      </c>
      <c r="F158" s="100">
        <v>133870475</v>
      </c>
      <c r="G158" s="100">
        <v>0</v>
      </c>
      <c r="H158" s="101">
        <v>0</v>
      </c>
    </row>
    <row r="159" spans="1:8" ht="15">
      <c r="A159" s="138">
        <v>62779</v>
      </c>
      <c r="B159" s="139" t="s">
        <v>347</v>
      </c>
      <c r="C159" s="100">
        <v>0</v>
      </c>
      <c r="D159" s="100">
        <v>0</v>
      </c>
      <c r="E159" s="100">
        <v>2608000000</v>
      </c>
      <c r="F159" s="100">
        <v>2608000000</v>
      </c>
      <c r="G159" s="100">
        <v>0</v>
      </c>
      <c r="H159" s="101">
        <v>0</v>
      </c>
    </row>
    <row r="160" spans="1:8" ht="15">
      <c r="A160" s="138">
        <v>6278</v>
      </c>
      <c r="B160" s="139" t="s">
        <v>310</v>
      </c>
      <c r="C160" s="100">
        <v>0</v>
      </c>
      <c r="D160" s="100">
        <v>0</v>
      </c>
      <c r="E160" s="100">
        <v>123249673</v>
      </c>
      <c r="F160" s="100">
        <v>123249673</v>
      </c>
      <c r="G160" s="100">
        <v>0</v>
      </c>
      <c r="H160" s="101">
        <v>0</v>
      </c>
    </row>
    <row r="161" spans="1:8" ht="15">
      <c r="A161" s="138">
        <v>62784</v>
      </c>
      <c r="B161" s="139" t="s">
        <v>409</v>
      </c>
      <c r="C161" s="100">
        <v>0</v>
      </c>
      <c r="D161" s="100">
        <v>0</v>
      </c>
      <c r="E161" s="100">
        <v>94617673</v>
      </c>
      <c r="F161" s="100">
        <v>94617673</v>
      </c>
      <c r="G161" s="100">
        <v>0</v>
      </c>
      <c r="H161" s="101">
        <v>0</v>
      </c>
    </row>
    <row r="162" spans="1:8" ht="15">
      <c r="A162" s="138">
        <v>62785</v>
      </c>
      <c r="B162" s="139" t="s">
        <v>311</v>
      </c>
      <c r="C162" s="100">
        <v>0</v>
      </c>
      <c r="D162" s="100">
        <v>0</v>
      </c>
      <c r="E162" s="100">
        <v>0</v>
      </c>
      <c r="F162" s="100">
        <v>0</v>
      </c>
      <c r="G162" s="100">
        <v>0</v>
      </c>
      <c r="H162" s="101">
        <v>0</v>
      </c>
    </row>
    <row r="163" spans="1:8" ht="15">
      <c r="A163" s="138">
        <v>62787</v>
      </c>
      <c r="B163" s="139" t="s">
        <v>348</v>
      </c>
      <c r="C163" s="100">
        <v>0</v>
      </c>
      <c r="D163" s="100">
        <v>0</v>
      </c>
      <c r="E163" s="100">
        <v>0</v>
      </c>
      <c r="F163" s="100">
        <v>0</v>
      </c>
      <c r="G163" s="100">
        <v>0</v>
      </c>
      <c r="H163" s="101">
        <v>0</v>
      </c>
    </row>
    <row r="164" spans="1:8" ht="15">
      <c r="A164" s="138">
        <v>62788</v>
      </c>
      <c r="B164" s="139" t="s">
        <v>312</v>
      </c>
      <c r="C164" s="100">
        <v>0</v>
      </c>
      <c r="D164" s="100">
        <v>0</v>
      </c>
      <c r="E164" s="100">
        <v>28632000</v>
      </c>
      <c r="F164" s="100">
        <v>28632000</v>
      </c>
      <c r="G164" s="100">
        <v>0</v>
      </c>
      <c r="H164" s="101">
        <v>0</v>
      </c>
    </row>
    <row r="165" spans="1:8" ht="15">
      <c r="A165" s="138">
        <v>632</v>
      </c>
      <c r="B165" s="139" t="s">
        <v>313</v>
      </c>
      <c r="C165" s="100">
        <v>0</v>
      </c>
      <c r="D165" s="100">
        <v>0</v>
      </c>
      <c r="E165" s="100">
        <v>16386404183</v>
      </c>
      <c r="F165" s="100">
        <v>16386404183</v>
      </c>
      <c r="G165" s="100">
        <v>0</v>
      </c>
      <c r="H165" s="101">
        <v>0</v>
      </c>
    </row>
    <row r="166" spans="1:8" ht="15">
      <c r="A166" s="138">
        <v>6321</v>
      </c>
      <c r="B166" s="139" t="s">
        <v>314</v>
      </c>
      <c r="C166" s="100">
        <v>0</v>
      </c>
      <c r="D166" s="100">
        <v>0</v>
      </c>
      <c r="E166" s="100">
        <v>10644870163</v>
      </c>
      <c r="F166" s="100">
        <v>10644870163</v>
      </c>
      <c r="G166" s="100">
        <v>0</v>
      </c>
      <c r="H166" s="101">
        <v>0</v>
      </c>
    </row>
    <row r="167" spans="1:8" ht="15">
      <c r="A167" s="138">
        <v>6322</v>
      </c>
      <c r="B167" s="139" t="s">
        <v>315</v>
      </c>
      <c r="C167" s="100">
        <v>0</v>
      </c>
      <c r="D167" s="100">
        <v>0</v>
      </c>
      <c r="E167" s="100">
        <v>1521828361</v>
      </c>
      <c r="F167" s="100">
        <v>1521828361</v>
      </c>
      <c r="G167" s="100">
        <v>0</v>
      </c>
      <c r="H167" s="101">
        <v>0</v>
      </c>
    </row>
    <row r="168" spans="1:8" ht="15">
      <c r="A168" s="138">
        <v>6323</v>
      </c>
      <c r="B168" s="139" t="s">
        <v>316</v>
      </c>
      <c r="C168" s="100">
        <v>0</v>
      </c>
      <c r="D168" s="100">
        <v>0</v>
      </c>
      <c r="E168" s="100">
        <v>1611705659</v>
      </c>
      <c r="F168" s="100">
        <v>1611705659</v>
      </c>
      <c r="G168" s="100">
        <v>0</v>
      </c>
      <c r="H168" s="101">
        <v>0</v>
      </c>
    </row>
    <row r="169" spans="1:8" ht="15">
      <c r="A169" s="138">
        <v>6324</v>
      </c>
      <c r="B169" s="139" t="s">
        <v>349</v>
      </c>
      <c r="C169" s="100">
        <v>0</v>
      </c>
      <c r="D169" s="100">
        <v>0</v>
      </c>
      <c r="E169" s="100">
        <v>2608000000</v>
      </c>
      <c r="F169" s="100">
        <v>2608000000</v>
      </c>
      <c r="G169" s="100">
        <v>0</v>
      </c>
      <c r="H169" s="101">
        <v>0</v>
      </c>
    </row>
    <row r="170" spans="1:8" ht="15">
      <c r="A170" s="138">
        <v>635</v>
      </c>
      <c r="B170" s="139" t="s">
        <v>317</v>
      </c>
      <c r="C170" s="100">
        <v>0</v>
      </c>
      <c r="D170" s="100">
        <v>0</v>
      </c>
      <c r="E170" s="100">
        <v>4071967529</v>
      </c>
      <c r="F170" s="100">
        <v>4071967529</v>
      </c>
      <c r="G170" s="100">
        <v>0</v>
      </c>
      <c r="H170" s="101">
        <v>0</v>
      </c>
    </row>
    <row r="171" spans="1:8" ht="15">
      <c r="A171" s="138">
        <v>6351</v>
      </c>
      <c r="B171" s="139" t="s">
        <v>318</v>
      </c>
      <c r="C171" s="100">
        <v>0</v>
      </c>
      <c r="D171" s="100">
        <v>0</v>
      </c>
      <c r="E171" s="100">
        <v>3562827841</v>
      </c>
      <c r="F171" s="100">
        <v>3562827841</v>
      </c>
      <c r="G171" s="100">
        <v>0</v>
      </c>
      <c r="H171" s="101">
        <v>0</v>
      </c>
    </row>
    <row r="172" spans="1:8" ht="15">
      <c r="A172" s="138">
        <v>6352</v>
      </c>
      <c r="B172" s="139" t="s">
        <v>319</v>
      </c>
      <c r="C172" s="100">
        <v>0</v>
      </c>
      <c r="D172" s="100">
        <v>0</v>
      </c>
      <c r="E172" s="100">
        <v>509139688</v>
      </c>
      <c r="F172" s="100">
        <v>509139688</v>
      </c>
      <c r="G172" s="100">
        <v>0</v>
      </c>
      <c r="H172" s="101">
        <v>0</v>
      </c>
    </row>
    <row r="173" spans="1:8" ht="15">
      <c r="A173" s="138">
        <v>642</v>
      </c>
      <c r="B173" s="139" t="s">
        <v>320</v>
      </c>
      <c r="C173" s="100">
        <v>0</v>
      </c>
      <c r="D173" s="100">
        <v>0</v>
      </c>
      <c r="E173" s="100">
        <v>2988922846</v>
      </c>
      <c r="F173" s="100">
        <v>2988922846</v>
      </c>
      <c r="G173" s="100">
        <v>0</v>
      </c>
      <c r="H173" s="101">
        <v>0</v>
      </c>
    </row>
    <row r="174" spans="1:8" ht="15">
      <c r="A174" s="138">
        <v>6421</v>
      </c>
      <c r="B174" s="139" t="s">
        <v>321</v>
      </c>
      <c r="C174" s="100">
        <v>0</v>
      </c>
      <c r="D174" s="100">
        <v>0</v>
      </c>
      <c r="E174" s="100">
        <v>2314934727</v>
      </c>
      <c r="F174" s="100">
        <v>2314934727</v>
      </c>
      <c r="G174" s="100">
        <v>0</v>
      </c>
      <c r="H174" s="101">
        <v>0</v>
      </c>
    </row>
    <row r="175" spans="1:8" ht="15">
      <c r="A175" s="138">
        <v>64211</v>
      </c>
      <c r="B175" s="139" t="s">
        <v>290</v>
      </c>
      <c r="C175" s="100">
        <v>0</v>
      </c>
      <c r="D175" s="100">
        <v>0</v>
      </c>
      <c r="E175" s="100">
        <v>2242909909</v>
      </c>
      <c r="F175" s="100">
        <v>2242909909</v>
      </c>
      <c r="G175" s="100">
        <v>0</v>
      </c>
      <c r="H175" s="101">
        <v>0</v>
      </c>
    </row>
    <row r="176" spans="1:8" ht="15">
      <c r="A176" s="138">
        <v>64212</v>
      </c>
      <c r="B176" s="139" t="s">
        <v>291</v>
      </c>
      <c r="C176" s="100">
        <v>0</v>
      </c>
      <c r="D176" s="100">
        <v>0</v>
      </c>
      <c r="E176" s="100">
        <v>9843818</v>
      </c>
      <c r="F176" s="100">
        <v>9843818</v>
      </c>
      <c r="G176" s="100">
        <v>0</v>
      </c>
      <c r="H176" s="101">
        <v>0</v>
      </c>
    </row>
    <row r="177" spans="1:8" ht="15">
      <c r="A177" s="138">
        <v>64213</v>
      </c>
      <c r="B177" s="139" t="s">
        <v>250</v>
      </c>
      <c r="C177" s="100">
        <v>0</v>
      </c>
      <c r="D177" s="100">
        <v>0</v>
      </c>
      <c r="E177" s="100">
        <v>50337000</v>
      </c>
      <c r="F177" s="100">
        <v>50337000</v>
      </c>
      <c r="G177" s="100">
        <v>0</v>
      </c>
      <c r="H177" s="101">
        <v>0</v>
      </c>
    </row>
    <row r="178" spans="1:8" ht="15">
      <c r="A178" s="138">
        <v>64214</v>
      </c>
      <c r="B178" s="139" t="s">
        <v>251</v>
      </c>
      <c r="C178" s="100">
        <v>0</v>
      </c>
      <c r="D178" s="100">
        <v>0</v>
      </c>
      <c r="E178" s="100">
        <v>8883000</v>
      </c>
      <c r="F178" s="100">
        <v>8883000</v>
      </c>
      <c r="G178" s="100">
        <v>0</v>
      </c>
      <c r="H178" s="101">
        <v>0</v>
      </c>
    </row>
    <row r="179" spans="1:8" ht="15">
      <c r="A179" s="138">
        <v>64215</v>
      </c>
      <c r="B179" s="139" t="s">
        <v>252</v>
      </c>
      <c r="C179" s="100">
        <v>0</v>
      </c>
      <c r="D179" s="100">
        <v>0</v>
      </c>
      <c r="E179" s="100">
        <v>2961000</v>
      </c>
      <c r="F179" s="100">
        <v>2961000</v>
      </c>
      <c r="G179" s="100">
        <v>0</v>
      </c>
      <c r="H179" s="101">
        <v>0</v>
      </c>
    </row>
    <row r="180" spans="1:8" ht="15">
      <c r="A180" s="138">
        <v>6422</v>
      </c>
      <c r="B180" s="139" t="s">
        <v>322</v>
      </c>
      <c r="C180" s="100">
        <v>0</v>
      </c>
      <c r="D180" s="100">
        <v>0</v>
      </c>
      <c r="E180" s="100">
        <v>3556455</v>
      </c>
      <c r="F180" s="100">
        <v>3556455</v>
      </c>
      <c r="G180" s="100">
        <v>0</v>
      </c>
      <c r="H180" s="101">
        <v>0</v>
      </c>
    </row>
    <row r="181" spans="1:8" ht="15">
      <c r="A181" s="138">
        <v>64222</v>
      </c>
      <c r="B181" s="139" t="s">
        <v>323</v>
      </c>
      <c r="C181" s="100">
        <v>0</v>
      </c>
      <c r="D181" s="100">
        <v>0</v>
      </c>
      <c r="E181" s="100">
        <v>3556455</v>
      </c>
      <c r="F181" s="100">
        <v>3556455</v>
      </c>
      <c r="G181" s="100">
        <v>0</v>
      </c>
      <c r="H181" s="101">
        <v>0</v>
      </c>
    </row>
    <row r="182" spans="1:8" ht="15">
      <c r="A182" s="138">
        <v>64223</v>
      </c>
      <c r="B182" s="139" t="s">
        <v>324</v>
      </c>
      <c r="C182" s="100">
        <v>0</v>
      </c>
      <c r="D182" s="100">
        <v>0</v>
      </c>
      <c r="E182" s="100">
        <v>0</v>
      </c>
      <c r="F182" s="100">
        <v>0</v>
      </c>
      <c r="G182" s="100">
        <v>0</v>
      </c>
      <c r="H182" s="101">
        <v>0</v>
      </c>
    </row>
    <row r="183" spans="1:8" ht="15">
      <c r="A183" s="138">
        <v>6423</v>
      </c>
      <c r="B183" s="139" t="s">
        <v>325</v>
      </c>
      <c r="C183" s="100">
        <v>0</v>
      </c>
      <c r="D183" s="100">
        <v>0</v>
      </c>
      <c r="E183" s="100">
        <v>22824914</v>
      </c>
      <c r="F183" s="100">
        <v>22824914</v>
      </c>
      <c r="G183" s="100">
        <v>0</v>
      </c>
      <c r="H183" s="101">
        <v>0</v>
      </c>
    </row>
    <row r="184" spans="1:8" ht="15">
      <c r="A184" s="138">
        <v>64231</v>
      </c>
      <c r="B184" s="139" t="s">
        <v>326</v>
      </c>
      <c r="C184" s="100">
        <v>0</v>
      </c>
      <c r="D184" s="100">
        <v>0</v>
      </c>
      <c r="E184" s="100">
        <v>11737000</v>
      </c>
      <c r="F184" s="100">
        <v>11737000</v>
      </c>
      <c r="G184" s="100">
        <v>0</v>
      </c>
      <c r="H184" s="101">
        <v>0</v>
      </c>
    </row>
    <row r="185" spans="1:8" ht="15">
      <c r="A185" s="138">
        <v>64232</v>
      </c>
      <c r="B185" s="139" t="s">
        <v>295</v>
      </c>
      <c r="C185" s="100">
        <v>0</v>
      </c>
      <c r="D185" s="100">
        <v>0</v>
      </c>
      <c r="E185" s="100">
        <v>6375005</v>
      </c>
      <c r="F185" s="100">
        <v>6375005</v>
      </c>
      <c r="G185" s="100">
        <v>0</v>
      </c>
      <c r="H185" s="101">
        <v>0</v>
      </c>
    </row>
    <row r="186" spans="1:8" ht="15">
      <c r="A186" s="138">
        <v>64233</v>
      </c>
      <c r="B186" s="139" t="s">
        <v>296</v>
      </c>
      <c r="C186" s="100">
        <v>0</v>
      </c>
      <c r="D186" s="100">
        <v>0</v>
      </c>
      <c r="E186" s="100">
        <v>4712909</v>
      </c>
      <c r="F186" s="100">
        <v>4712909</v>
      </c>
      <c r="G186" s="100">
        <v>0</v>
      </c>
      <c r="H186" s="101">
        <v>0</v>
      </c>
    </row>
    <row r="187" spans="1:8" ht="15">
      <c r="A187" s="138">
        <v>64235</v>
      </c>
      <c r="B187" s="139" t="s">
        <v>327</v>
      </c>
      <c r="C187" s="100">
        <v>0</v>
      </c>
      <c r="D187" s="100">
        <v>0</v>
      </c>
      <c r="E187" s="100">
        <v>0</v>
      </c>
      <c r="F187" s="100">
        <v>0</v>
      </c>
      <c r="G187" s="100">
        <v>0</v>
      </c>
      <c r="H187" s="101">
        <v>0</v>
      </c>
    </row>
    <row r="188" spans="1:8" ht="15">
      <c r="A188" s="138">
        <v>6424</v>
      </c>
      <c r="B188" s="139" t="s">
        <v>300</v>
      </c>
      <c r="C188" s="100">
        <v>0</v>
      </c>
      <c r="D188" s="100">
        <v>0</v>
      </c>
      <c r="E188" s="100">
        <v>3599549</v>
      </c>
      <c r="F188" s="100">
        <v>3599549</v>
      </c>
      <c r="G188" s="100">
        <v>0</v>
      </c>
      <c r="H188" s="101">
        <v>0</v>
      </c>
    </row>
    <row r="189" spans="1:8" ht="15">
      <c r="A189" s="138">
        <v>6425</v>
      </c>
      <c r="B189" s="139" t="s">
        <v>328</v>
      </c>
      <c r="C189" s="100">
        <v>0</v>
      </c>
      <c r="D189" s="100">
        <v>0</v>
      </c>
      <c r="E189" s="100">
        <v>132106292</v>
      </c>
      <c r="F189" s="100">
        <v>132106292</v>
      </c>
      <c r="G189" s="100">
        <v>0</v>
      </c>
      <c r="H189" s="101">
        <v>0</v>
      </c>
    </row>
    <row r="190" spans="1:8" ht="15">
      <c r="A190" s="138">
        <v>6427</v>
      </c>
      <c r="B190" s="139" t="s">
        <v>304</v>
      </c>
      <c r="C190" s="100">
        <v>0</v>
      </c>
      <c r="D190" s="100">
        <v>0</v>
      </c>
      <c r="E190" s="100">
        <v>201204709</v>
      </c>
      <c r="F190" s="100">
        <v>201204709</v>
      </c>
      <c r="G190" s="100">
        <v>0</v>
      </c>
      <c r="H190" s="101">
        <v>0</v>
      </c>
    </row>
    <row r="191" spans="1:8" ht="15">
      <c r="A191" s="138">
        <v>64271</v>
      </c>
      <c r="B191" s="139" t="s">
        <v>329</v>
      </c>
      <c r="C191" s="100">
        <v>0</v>
      </c>
      <c r="D191" s="100">
        <v>0</v>
      </c>
      <c r="E191" s="100">
        <v>1465200</v>
      </c>
      <c r="F191" s="100">
        <v>1465200</v>
      </c>
      <c r="G191" s="100">
        <v>0</v>
      </c>
      <c r="H191" s="101">
        <v>0</v>
      </c>
    </row>
    <row r="192" spans="1:8" ht="15">
      <c r="A192" s="138">
        <v>64272</v>
      </c>
      <c r="B192" s="139" t="s">
        <v>305</v>
      </c>
      <c r="C192" s="100">
        <v>0</v>
      </c>
      <c r="D192" s="100">
        <v>0</v>
      </c>
      <c r="E192" s="100">
        <v>9403299</v>
      </c>
      <c r="F192" s="100">
        <v>9403299</v>
      </c>
      <c r="G192" s="100">
        <v>0</v>
      </c>
      <c r="H192" s="101">
        <v>0</v>
      </c>
    </row>
    <row r="193" spans="1:8" ht="15">
      <c r="A193" s="138">
        <v>64273</v>
      </c>
      <c r="B193" s="139" t="s">
        <v>330</v>
      </c>
      <c r="C193" s="100">
        <v>0</v>
      </c>
      <c r="D193" s="100">
        <v>0</v>
      </c>
      <c r="E193" s="100">
        <v>5827609</v>
      </c>
      <c r="F193" s="100">
        <v>5827609</v>
      </c>
      <c r="G193" s="100">
        <v>0</v>
      </c>
      <c r="H193" s="101">
        <v>0</v>
      </c>
    </row>
    <row r="194" spans="1:8" ht="15">
      <c r="A194" s="138">
        <v>64274</v>
      </c>
      <c r="B194" s="139" t="s">
        <v>350</v>
      </c>
      <c r="C194" s="100">
        <v>0</v>
      </c>
      <c r="D194" s="100">
        <v>0</v>
      </c>
      <c r="E194" s="100">
        <v>3205000</v>
      </c>
      <c r="F194" s="100">
        <v>3205000</v>
      </c>
      <c r="G194" s="100">
        <v>0</v>
      </c>
      <c r="H194" s="101">
        <v>0</v>
      </c>
    </row>
    <row r="195" spans="1:8" ht="15">
      <c r="A195" s="138">
        <v>64275</v>
      </c>
      <c r="B195" s="139" t="s">
        <v>331</v>
      </c>
      <c r="C195" s="100">
        <v>0</v>
      </c>
      <c r="D195" s="100">
        <v>0</v>
      </c>
      <c r="E195" s="100">
        <v>46827273</v>
      </c>
      <c r="F195" s="100">
        <v>46827273</v>
      </c>
      <c r="G195" s="100">
        <v>0</v>
      </c>
      <c r="H195" s="101">
        <v>0</v>
      </c>
    </row>
    <row r="196" spans="1:8" ht="15">
      <c r="A196" s="138">
        <v>64276</v>
      </c>
      <c r="B196" s="139" t="s">
        <v>332</v>
      </c>
      <c r="C196" s="100">
        <v>0</v>
      </c>
      <c r="D196" s="100">
        <v>0</v>
      </c>
      <c r="E196" s="100">
        <v>0</v>
      </c>
      <c r="F196" s="100">
        <v>0</v>
      </c>
      <c r="G196" s="100">
        <v>0</v>
      </c>
      <c r="H196" s="101">
        <v>0</v>
      </c>
    </row>
    <row r="197" spans="1:8" ht="15">
      <c r="A197" s="138">
        <v>64277</v>
      </c>
      <c r="B197" s="139" t="s">
        <v>333</v>
      </c>
      <c r="C197" s="100">
        <v>0</v>
      </c>
      <c r="D197" s="100">
        <v>0</v>
      </c>
      <c r="E197" s="100">
        <v>0</v>
      </c>
      <c r="F197" s="100">
        <v>0</v>
      </c>
      <c r="G197" s="100">
        <v>0</v>
      </c>
      <c r="H197" s="101">
        <v>0</v>
      </c>
    </row>
    <row r="198" spans="1:8" ht="15">
      <c r="A198" s="138">
        <v>64278</v>
      </c>
      <c r="B198" s="139" t="s">
        <v>334</v>
      </c>
      <c r="C198" s="100">
        <v>0</v>
      </c>
      <c r="D198" s="100">
        <v>0</v>
      </c>
      <c r="E198" s="100">
        <v>134476328</v>
      </c>
      <c r="F198" s="100">
        <v>134476328</v>
      </c>
      <c r="G198" s="100">
        <v>0</v>
      </c>
      <c r="H198" s="101">
        <v>0</v>
      </c>
    </row>
    <row r="199" spans="1:8" ht="15">
      <c r="A199" s="138">
        <v>6428</v>
      </c>
      <c r="B199" s="139" t="s">
        <v>310</v>
      </c>
      <c r="C199" s="100">
        <v>0</v>
      </c>
      <c r="D199" s="100">
        <v>0</v>
      </c>
      <c r="E199" s="100">
        <v>310696200</v>
      </c>
      <c r="F199" s="100">
        <v>310696200</v>
      </c>
      <c r="G199" s="100">
        <v>0</v>
      </c>
      <c r="H199" s="101">
        <v>0</v>
      </c>
    </row>
    <row r="200" spans="1:8" ht="15">
      <c r="A200" s="138">
        <v>64282</v>
      </c>
      <c r="B200" s="139" t="s">
        <v>335</v>
      </c>
      <c r="C200" s="100">
        <v>0</v>
      </c>
      <c r="D200" s="100">
        <v>0</v>
      </c>
      <c r="E200" s="100">
        <v>93751818</v>
      </c>
      <c r="F200" s="100">
        <v>93751818</v>
      </c>
      <c r="G200" s="100">
        <v>0</v>
      </c>
      <c r="H200" s="101">
        <v>0</v>
      </c>
    </row>
    <row r="201" spans="1:8" ht="15">
      <c r="A201" s="138">
        <v>64283</v>
      </c>
      <c r="B201" s="139" t="s">
        <v>336</v>
      </c>
      <c r="C201" s="100">
        <v>0</v>
      </c>
      <c r="D201" s="100">
        <v>0</v>
      </c>
      <c r="E201" s="100">
        <v>32971726</v>
      </c>
      <c r="F201" s="100">
        <v>32971726</v>
      </c>
      <c r="G201" s="100">
        <v>0</v>
      </c>
      <c r="H201" s="101">
        <v>0</v>
      </c>
    </row>
    <row r="202" spans="1:8" ht="15">
      <c r="A202" s="138">
        <v>64284</v>
      </c>
      <c r="B202" s="139" t="s">
        <v>337</v>
      </c>
      <c r="C202" s="100">
        <v>0</v>
      </c>
      <c r="D202" s="100">
        <v>0</v>
      </c>
      <c r="E202" s="100">
        <v>0</v>
      </c>
      <c r="F202" s="100">
        <v>0</v>
      </c>
      <c r="G202" s="100">
        <v>0</v>
      </c>
      <c r="H202" s="101">
        <v>0</v>
      </c>
    </row>
    <row r="203" spans="1:8" ht="15">
      <c r="A203" s="138">
        <v>64285</v>
      </c>
      <c r="B203" s="139" t="s">
        <v>311</v>
      </c>
      <c r="C203" s="100">
        <v>0</v>
      </c>
      <c r="D203" s="100">
        <v>0</v>
      </c>
      <c r="E203" s="100">
        <v>0</v>
      </c>
      <c r="F203" s="100">
        <v>0</v>
      </c>
      <c r="G203" s="100">
        <v>0</v>
      </c>
      <c r="H203" s="101">
        <v>0</v>
      </c>
    </row>
    <row r="204" spans="1:8" ht="15">
      <c r="A204" s="138">
        <v>64287</v>
      </c>
      <c r="B204" s="139" t="s">
        <v>338</v>
      </c>
      <c r="C204" s="100">
        <v>0</v>
      </c>
      <c r="D204" s="100">
        <v>0</v>
      </c>
      <c r="E204" s="100">
        <v>79500000</v>
      </c>
      <c r="F204" s="100">
        <v>79500000</v>
      </c>
      <c r="G204" s="100">
        <v>0</v>
      </c>
      <c r="H204" s="101">
        <v>0</v>
      </c>
    </row>
    <row r="205" spans="1:8" ht="15">
      <c r="A205" s="138">
        <v>64288</v>
      </c>
      <c r="B205" s="139" t="s">
        <v>310</v>
      </c>
      <c r="C205" s="100">
        <v>0</v>
      </c>
      <c r="D205" s="100">
        <v>0</v>
      </c>
      <c r="E205" s="100">
        <v>104472656</v>
      </c>
      <c r="F205" s="100">
        <v>104472656</v>
      </c>
      <c r="G205" s="100">
        <v>0</v>
      </c>
      <c r="H205" s="101">
        <v>0</v>
      </c>
    </row>
    <row r="206" spans="1:8" ht="15">
      <c r="A206" s="138">
        <v>711</v>
      </c>
      <c r="B206" s="139" t="s">
        <v>410</v>
      </c>
      <c r="C206" s="100">
        <v>0</v>
      </c>
      <c r="D206" s="100">
        <v>0</v>
      </c>
      <c r="E206" s="100">
        <v>2909090910</v>
      </c>
      <c r="F206" s="100">
        <v>2909090910</v>
      </c>
      <c r="G206" s="100">
        <v>0</v>
      </c>
      <c r="H206" s="101">
        <v>0</v>
      </c>
    </row>
    <row r="207" spans="1:8" ht="15">
      <c r="A207" s="138">
        <v>811</v>
      </c>
      <c r="B207" s="139" t="s">
        <v>411</v>
      </c>
      <c r="C207" s="100">
        <v>0</v>
      </c>
      <c r="D207" s="100">
        <v>0</v>
      </c>
      <c r="E207" s="100">
        <v>9706550618</v>
      </c>
      <c r="F207" s="100">
        <v>9706550618</v>
      </c>
      <c r="G207" s="100">
        <v>0</v>
      </c>
      <c r="H207" s="101">
        <v>0</v>
      </c>
    </row>
    <row r="208" spans="1:8" ht="15">
      <c r="A208" s="138">
        <v>821</v>
      </c>
      <c r="B208" s="139" t="s">
        <v>339</v>
      </c>
      <c r="C208" s="100">
        <v>0</v>
      </c>
      <c r="D208" s="100">
        <v>0</v>
      </c>
      <c r="E208" s="100">
        <v>1307481852</v>
      </c>
      <c r="F208" s="100">
        <v>1307481852</v>
      </c>
      <c r="G208" s="100">
        <v>0</v>
      </c>
      <c r="H208" s="101">
        <v>0</v>
      </c>
    </row>
    <row r="209" spans="1:8" ht="15">
      <c r="A209" s="138">
        <v>8211</v>
      </c>
      <c r="B209" s="139" t="s">
        <v>340</v>
      </c>
      <c r="C209" s="100">
        <v>0</v>
      </c>
      <c r="D209" s="100">
        <v>0</v>
      </c>
      <c r="E209" s="100">
        <v>1307481852</v>
      </c>
      <c r="F209" s="100">
        <v>1307481852</v>
      </c>
      <c r="G209" s="100">
        <v>0</v>
      </c>
      <c r="H209" s="101">
        <v>0</v>
      </c>
    </row>
    <row r="210" spans="1:8" ht="15">
      <c r="A210" s="138">
        <v>911</v>
      </c>
      <c r="B210" s="139" t="s">
        <v>341</v>
      </c>
      <c r="C210" s="100">
        <v>0</v>
      </c>
      <c r="D210" s="100">
        <v>0</v>
      </c>
      <c r="E210" s="100">
        <v>52798392736</v>
      </c>
      <c r="F210" s="100">
        <v>52798392736</v>
      </c>
      <c r="G210" s="100">
        <v>0</v>
      </c>
      <c r="H210" s="101">
        <v>0</v>
      </c>
    </row>
    <row r="211" spans="1:8" ht="15">
      <c r="A211" s="138">
        <v>9111</v>
      </c>
      <c r="B211" s="139" t="s">
        <v>342</v>
      </c>
      <c r="C211" s="100">
        <v>0</v>
      </c>
      <c r="D211" s="100">
        <v>0</v>
      </c>
      <c r="E211" s="100">
        <v>44531228328</v>
      </c>
      <c r="F211" s="100">
        <v>44531228328</v>
      </c>
      <c r="G211" s="100">
        <v>0</v>
      </c>
      <c r="H211" s="101">
        <v>0</v>
      </c>
    </row>
    <row r="212" spans="1:8" ht="15">
      <c r="A212" s="138">
        <v>9112</v>
      </c>
      <c r="B212" s="139" t="s">
        <v>343</v>
      </c>
      <c r="C212" s="100">
        <v>0</v>
      </c>
      <c r="D212" s="100">
        <v>0</v>
      </c>
      <c r="E212" s="100">
        <v>3105442821</v>
      </c>
      <c r="F212" s="100">
        <v>3105442821</v>
      </c>
      <c r="G212" s="100">
        <v>0</v>
      </c>
      <c r="H212" s="101">
        <v>0</v>
      </c>
    </row>
    <row r="213" spans="1:8" ht="15">
      <c r="A213" s="138">
        <v>9113</v>
      </c>
      <c r="B213" s="139" t="s">
        <v>344</v>
      </c>
      <c r="C213" s="100">
        <v>0</v>
      </c>
      <c r="D213" s="100">
        <v>0</v>
      </c>
      <c r="E213" s="100">
        <v>2120845347</v>
      </c>
      <c r="F213" s="100">
        <v>2120845347</v>
      </c>
      <c r="G213" s="100">
        <v>0</v>
      </c>
      <c r="H213" s="101">
        <v>0</v>
      </c>
    </row>
    <row r="214" spans="1:8" ht="15.75" thickBot="1">
      <c r="A214" s="140">
        <v>9114</v>
      </c>
      <c r="B214" s="141" t="s">
        <v>351</v>
      </c>
      <c r="C214" s="102">
        <v>0</v>
      </c>
      <c r="D214" s="102">
        <v>0</v>
      </c>
      <c r="E214" s="102">
        <v>3040876240</v>
      </c>
      <c r="F214" s="102">
        <v>3040876240</v>
      </c>
      <c r="G214" s="102">
        <v>0</v>
      </c>
      <c r="H214" s="103">
        <v>0</v>
      </c>
    </row>
  </sheetData>
  <sheetProtection/>
  <mergeCells count="12">
    <mergeCell ref="E3:H3"/>
    <mergeCell ref="A1:D1"/>
    <mergeCell ref="A2:D2"/>
    <mergeCell ref="E1:H1"/>
    <mergeCell ref="E2:H2"/>
    <mergeCell ref="A5:H5"/>
    <mergeCell ref="A6:H6"/>
    <mergeCell ref="A8:A9"/>
    <mergeCell ref="B8:B9"/>
    <mergeCell ref="C8:D8"/>
    <mergeCell ref="E8:F8"/>
    <mergeCell ref="G8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fastnew</dc:creator>
  <cp:keywords/>
  <dc:description/>
  <cp:lastModifiedBy>Microsoft</cp:lastModifiedBy>
  <cp:lastPrinted>2012-11-08T07:42:47Z</cp:lastPrinted>
  <dcterms:created xsi:type="dcterms:W3CDTF">2006-11-13T03:33:56Z</dcterms:created>
  <dcterms:modified xsi:type="dcterms:W3CDTF">2013-01-25T03:02:58Z</dcterms:modified>
  <cp:category/>
  <cp:version/>
  <cp:contentType/>
  <cp:contentStatus/>
</cp:coreProperties>
</file>